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-1680" windowWidth="9555" windowHeight="9240" tabRatio="685" firstSheet="1" activeTab="5"/>
  </bookViews>
  <sheets>
    <sheet name="Appendix 1 AGR URF" sheetId="29" r:id="rId1"/>
    <sheet name="Apendix 2 URB URF" sheetId="30" r:id="rId2"/>
    <sheet name="Appendix 3 URF" sheetId="18" r:id="rId3"/>
    <sheet name="Appendix 4 WSI" sheetId="37" r:id="rId4"/>
    <sheet name="Appendix 5 (Emalahleni (ABEU))" sheetId="31" r:id="rId5"/>
    <sheet name="Appendix 6 (HENDRINA (ABEU))" sheetId="33" r:id="rId6"/>
    <sheet name="Appendix 7 (O and M costs) " sheetId="41" r:id="rId7"/>
    <sheet name="Appendix 8 (EVLUTN SCORE)" sheetId="38" r:id="rId8"/>
    <sheet name="Appendix 9 (NORM SCORE)" sheetId="39" r:id="rId9"/>
    <sheet name="Appendix 10 (ISI SCORE)" sheetId="43" r:id="rId10"/>
  </sheets>
  <calcPr calcId="144525"/>
</workbook>
</file>

<file path=xl/calcChain.xml><?xml version="1.0" encoding="utf-8"?>
<calcChain xmlns="http://schemas.openxmlformats.org/spreadsheetml/2006/main">
  <c r="L88" i="37" l="1"/>
  <c r="I88" i="37"/>
  <c r="O88" i="37" s="1"/>
  <c r="F88" i="37"/>
  <c r="L87" i="37"/>
  <c r="I87" i="37"/>
  <c r="O87" i="37" s="1"/>
  <c r="F87" i="37"/>
  <c r="L86" i="37"/>
  <c r="I86" i="37"/>
  <c r="O86" i="37" s="1"/>
  <c r="F86" i="37"/>
  <c r="L85" i="37"/>
  <c r="I85" i="37"/>
  <c r="O85" i="37" s="1"/>
  <c r="F85" i="37"/>
  <c r="L84" i="37"/>
  <c r="I84" i="37"/>
  <c r="O84" i="37" s="1"/>
  <c r="F84" i="37"/>
  <c r="L83" i="37"/>
  <c r="I83" i="37"/>
  <c r="O83" i="37" s="1"/>
  <c r="F83" i="37"/>
  <c r="L82" i="37"/>
  <c r="I82" i="37"/>
  <c r="O82" i="37" s="1"/>
  <c r="F82" i="37"/>
  <c r="L81" i="37"/>
  <c r="I81" i="37"/>
  <c r="O81" i="37" s="1"/>
  <c r="F81" i="37"/>
  <c r="L80" i="37"/>
  <c r="I80" i="37"/>
  <c r="O80" i="37" s="1"/>
  <c r="F80" i="37"/>
  <c r="L79" i="37"/>
  <c r="I79" i="37"/>
  <c r="O79" i="37" s="1"/>
  <c r="F79" i="37"/>
  <c r="L78" i="37"/>
  <c r="I78" i="37"/>
  <c r="O78" i="37" s="1"/>
  <c r="F78" i="37"/>
  <c r="L77" i="37"/>
  <c r="I77" i="37"/>
  <c r="O77" i="37" s="1"/>
  <c r="F77" i="37"/>
  <c r="L76" i="37"/>
  <c r="I76" i="37"/>
  <c r="O76" i="37" s="1"/>
  <c r="F76" i="37"/>
  <c r="L75" i="37"/>
  <c r="I75" i="37"/>
  <c r="O75" i="37" s="1"/>
  <c r="F75" i="37"/>
  <c r="L74" i="37"/>
  <c r="I74" i="37"/>
  <c r="O74" i="37" s="1"/>
  <c r="F74" i="37"/>
  <c r="L73" i="37"/>
  <c r="I73" i="37"/>
  <c r="O73" i="37" s="1"/>
  <c r="F73" i="37"/>
  <c r="L72" i="37"/>
  <c r="I72" i="37"/>
  <c r="O72" i="37" s="1"/>
  <c r="F72" i="37"/>
  <c r="L71" i="37"/>
  <c r="I71" i="37"/>
  <c r="O71" i="37" s="1"/>
  <c r="F71" i="37"/>
  <c r="L70" i="37"/>
  <c r="I70" i="37"/>
  <c r="O70" i="37" s="1"/>
  <c r="F70" i="37"/>
  <c r="L69" i="37"/>
  <c r="I69" i="37"/>
  <c r="O69" i="37" s="1"/>
  <c r="F69" i="37"/>
  <c r="L68" i="37"/>
  <c r="I68" i="37"/>
  <c r="O68" i="37" s="1"/>
  <c r="F68" i="37"/>
  <c r="L67" i="37"/>
  <c r="I67" i="37"/>
  <c r="O67" i="37" s="1"/>
  <c r="F67" i="37"/>
  <c r="L66" i="37"/>
  <c r="I66" i="37"/>
  <c r="O66" i="37" s="1"/>
  <c r="F66" i="37"/>
  <c r="L65" i="37"/>
  <c r="I65" i="37"/>
  <c r="O65" i="37" s="1"/>
  <c r="F65" i="37"/>
  <c r="L64" i="37"/>
  <c r="I64" i="37"/>
  <c r="O64" i="37" s="1"/>
  <c r="F64" i="37"/>
  <c r="L63" i="37"/>
  <c r="I63" i="37"/>
  <c r="O63" i="37" s="1"/>
  <c r="F63" i="37"/>
  <c r="L62" i="37"/>
  <c r="I62" i="37"/>
  <c r="O62" i="37" s="1"/>
  <c r="F62" i="37"/>
  <c r="L61" i="37"/>
  <c r="I61" i="37"/>
  <c r="O61" i="37" s="1"/>
  <c r="F61" i="37"/>
  <c r="L60" i="37"/>
  <c r="I60" i="37"/>
  <c r="O60" i="37" s="1"/>
  <c r="F60" i="37"/>
  <c r="L59" i="37"/>
  <c r="I59" i="37"/>
  <c r="O59" i="37" s="1"/>
  <c r="F59" i="37"/>
  <c r="L58" i="37"/>
  <c r="I58" i="37"/>
  <c r="O58" i="37" s="1"/>
  <c r="F58" i="37"/>
  <c r="L57" i="37"/>
  <c r="I57" i="37"/>
  <c r="O57" i="37" s="1"/>
  <c r="F57" i="37"/>
  <c r="L56" i="37"/>
  <c r="I56" i="37"/>
  <c r="O56" i="37" s="1"/>
  <c r="F56" i="37"/>
  <c r="L55" i="37"/>
  <c r="I55" i="37"/>
  <c r="O55" i="37" s="1"/>
  <c r="F55" i="37"/>
  <c r="L54" i="37"/>
  <c r="I54" i="37"/>
  <c r="O54" i="37" s="1"/>
  <c r="F54" i="37"/>
  <c r="L53" i="37"/>
  <c r="I53" i="37"/>
  <c r="O53" i="37" s="1"/>
  <c r="F53" i="37"/>
  <c r="L52" i="37"/>
  <c r="I52" i="37"/>
  <c r="O52" i="37" s="1"/>
  <c r="F52" i="37"/>
  <c r="L51" i="37"/>
  <c r="I51" i="37"/>
  <c r="O51" i="37" s="1"/>
  <c r="F51" i="37"/>
  <c r="L50" i="37"/>
  <c r="I50" i="37"/>
  <c r="O50" i="37" s="1"/>
  <c r="F50" i="37"/>
  <c r="L49" i="37"/>
  <c r="I49" i="37"/>
  <c r="O49" i="37" s="1"/>
  <c r="F49" i="37"/>
  <c r="L48" i="37"/>
  <c r="I48" i="37"/>
  <c r="O48" i="37" s="1"/>
  <c r="F48" i="37"/>
  <c r="L47" i="37"/>
  <c r="I47" i="37"/>
  <c r="O47" i="37" s="1"/>
  <c r="F47" i="37"/>
  <c r="L46" i="37"/>
  <c r="I46" i="37"/>
  <c r="O46" i="37" s="1"/>
  <c r="F46" i="37"/>
  <c r="L45" i="37"/>
  <c r="I45" i="37"/>
  <c r="O45" i="37" s="1"/>
  <c r="F45" i="37"/>
  <c r="L44" i="37"/>
  <c r="I44" i="37"/>
  <c r="O44" i="37" s="1"/>
  <c r="F44" i="37"/>
  <c r="L43" i="37"/>
  <c r="I43" i="37"/>
  <c r="O43" i="37" s="1"/>
  <c r="F43" i="37"/>
  <c r="L42" i="37"/>
  <c r="I42" i="37"/>
  <c r="O42" i="37" s="1"/>
  <c r="F42" i="37"/>
  <c r="L41" i="37"/>
  <c r="I41" i="37"/>
  <c r="O41" i="37" s="1"/>
  <c r="F41" i="37"/>
  <c r="L40" i="37"/>
  <c r="I40" i="37"/>
  <c r="O40" i="37" s="1"/>
  <c r="F40" i="37"/>
  <c r="L39" i="37"/>
  <c r="I39" i="37"/>
  <c r="O39" i="37" s="1"/>
  <c r="F39" i="37"/>
  <c r="L38" i="37"/>
  <c r="I38" i="37"/>
  <c r="O38" i="37" s="1"/>
  <c r="F38" i="37"/>
  <c r="L37" i="37"/>
  <c r="I37" i="37"/>
  <c r="O37" i="37" s="1"/>
  <c r="F37" i="37"/>
  <c r="L36" i="37"/>
  <c r="I36" i="37"/>
  <c r="O36" i="37" s="1"/>
  <c r="F36" i="37"/>
  <c r="L35" i="37"/>
  <c r="I35" i="37"/>
  <c r="O35" i="37" s="1"/>
  <c r="F35" i="37"/>
  <c r="L34" i="37"/>
  <c r="I34" i="37"/>
  <c r="O34" i="37" s="1"/>
  <c r="F34" i="37"/>
  <c r="L33" i="37"/>
  <c r="I33" i="37"/>
  <c r="O33" i="37" s="1"/>
  <c r="F33" i="37"/>
  <c r="L32" i="37"/>
  <c r="I32" i="37"/>
  <c r="O32" i="37" s="1"/>
  <c r="F32" i="37"/>
  <c r="L31" i="37"/>
  <c r="I31" i="37"/>
  <c r="O31" i="37" s="1"/>
  <c r="F31" i="37"/>
  <c r="L30" i="37"/>
  <c r="I30" i="37"/>
  <c r="O30" i="37" s="1"/>
  <c r="F30" i="37"/>
  <c r="L29" i="37"/>
  <c r="I29" i="37"/>
  <c r="O29" i="37" s="1"/>
  <c r="F29" i="37"/>
  <c r="L28" i="37"/>
  <c r="I28" i="37"/>
  <c r="O28" i="37" s="1"/>
  <c r="F28" i="37"/>
  <c r="L27" i="37"/>
  <c r="I27" i="37"/>
  <c r="O27" i="37" s="1"/>
  <c r="F27" i="37"/>
  <c r="L26" i="37"/>
  <c r="I26" i="37"/>
  <c r="O26" i="37" s="1"/>
  <c r="F26" i="37"/>
  <c r="L25" i="37"/>
  <c r="I25" i="37"/>
  <c r="O25" i="37" s="1"/>
  <c r="F25" i="37"/>
  <c r="L24" i="37"/>
  <c r="I24" i="37"/>
  <c r="O24" i="37" s="1"/>
  <c r="F24" i="37"/>
  <c r="L23" i="37"/>
  <c r="I23" i="37"/>
  <c r="O23" i="37" s="1"/>
  <c r="F23" i="37"/>
  <c r="L22" i="37"/>
  <c r="I22" i="37"/>
  <c r="O22" i="37" s="1"/>
  <c r="F22" i="37"/>
  <c r="L21" i="37"/>
  <c r="I21" i="37"/>
  <c r="O21" i="37" s="1"/>
  <c r="F21" i="37"/>
  <c r="L20" i="37"/>
  <c r="I20" i="37"/>
  <c r="O20" i="37" s="1"/>
  <c r="F20" i="37"/>
  <c r="L19" i="37"/>
  <c r="I19" i="37"/>
  <c r="O19" i="37" s="1"/>
  <c r="F19" i="37"/>
  <c r="L18" i="37"/>
  <c r="I18" i="37"/>
  <c r="O18" i="37" s="1"/>
  <c r="F18" i="37"/>
  <c r="L17" i="37"/>
  <c r="I17" i="37"/>
  <c r="O17" i="37" s="1"/>
  <c r="F17" i="37"/>
  <c r="L16" i="37"/>
  <c r="I16" i="37"/>
  <c r="O16" i="37" s="1"/>
  <c r="F16" i="37"/>
  <c r="L15" i="37"/>
  <c r="I15" i="37"/>
  <c r="O15" i="37" s="1"/>
  <c r="F15" i="37"/>
  <c r="L14" i="37"/>
  <c r="I14" i="37"/>
  <c r="O14" i="37" s="1"/>
  <c r="F14" i="37"/>
  <c r="L13" i="37"/>
  <c r="I13" i="37"/>
  <c r="O13" i="37" s="1"/>
  <c r="F13" i="37"/>
  <c r="L12" i="37"/>
  <c r="I12" i="37"/>
  <c r="O12" i="37" s="1"/>
  <c r="F12" i="37"/>
  <c r="L11" i="37"/>
  <c r="I11" i="37"/>
  <c r="O11" i="37" s="1"/>
  <c r="F11" i="37"/>
  <c r="L10" i="37"/>
  <c r="I10" i="37"/>
  <c r="O10" i="37" s="1"/>
  <c r="F10" i="37"/>
  <c r="L9" i="37"/>
  <c r="I9" i="37"/>
  <c r="O9" i="37" s="1"/>
  <c r="F9" i="37"/>
  <c r="L8" i="37"/>
  <c r="I8" i="37"/>
  <c r="O8" i="37" s="1"/>
  <c r="F8" i="37"/>
  <c r="L7" i="37"/>
  <c r="I7" i="37"/>
  <c r="O7" i="37" s="1"/>
  <c r="F7" i="37"/>
  <c r="L6" i="37"/>
  <c r="I6" i="37"/>
  <c r="O6" i="37" s="1"/>
  <c r="F6" i="37"/>
  <c r="L5" i="37"/>
  <c r="I5" i="37"/>
  <c r="O5" i="37" s="1"/>
  <c r="F5" i="37"/>
  <c r="L4" i="37"/>
  <c r="I4" i="37"/>
  <c r="O4" i="37" s="1"/>
  <c r="F4" i="37"/>
  <c r="L3" i="37"/>
  <c r="I3" i="37"/>
  <c r="O3" i="37" s="1"/>
  <c r="F3" i="37"/>
  <c r="L2" i="37"/>
  <c r="I2" i="37"/>
  <c r="O2" i="37" s="1"/>
  <c r="F2" i="37"/>
  <c r="G3" i="18" l="1"/>
  <c r="G4" i="18"/>
  <c r="G5" i="18"/>
  <c r="G6" i="18"/>
  <c r="G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J19" i="18" s="1"/>
  <c r="G20" i="18"/>
  <c r="J20" i="18" s="1"/>
  <c r="G21" i="18"/>
  <c r="J21" i="18" s="1"/>
  <c r="G22" i="18"/>
  <c r="J22" i="18" s="1"/>
  <c r="G23" i="18"/>
  <c r="J23" i="18" s="1"/>
  <c r="G24" i="18"/>
  <c r="J24" i="18" s="1"/>
  <c r="G25" i="18"/>
  <c r="J25" i="18" s="1"/>
  <c r="G26" i="18"/>
  <c r="J26" i="18" s="1"/>
  <c r="G27" i="18"/>
  <c r="J27" i="18" s="1"/>
  <c r="G28" i="18"/>
  <c r="J28" i="18" s="1"/>
  <c r="G29" i="18"/>
  <c r="J29" i="18" s="1"/>
  <c r="G30" i="18"/>
  <c r="J30" i="18" s="1"/>
  <c r="G31" i="18"/>
  <c r="J31" i="18" s="1"/>
  <c r="G32" i="18"/>
  <c r="J32" i="18" s="1"/>
  <c r="G33" i="18"/>
  <c r="J33" i="18" s="1"/>
  <c r="G34" i="18"/>
  <c r="J34" i="18" s="1"/>
  <c r="G35" i="18"/>
  <c r="J35" i="18" s="1"/>
  <c r="G36" i="18"/>
  <c r="J36" i="18" s="1"/>
  <c r="G37" i="18"/>
  <c r="J37" i="18" s="1"/>
  <c r="G38" i="18"/>
  <c r="J38" i="18" s="1"/>
  <c r="G39" i="18"/>
  <c r="J39" i="18" s="1"/>
  <c r="G40" i="18"/>
  <c r="J40" i="18" s="1"/>
  <c r="G41" i="18"/>
  <c r="J41" i="18" s="1"/>
  <c r="G42" i="18"/>
  <c r="J42" i="18" s="1"/>
  <c r="G43" i="18"/>
  <c r="J43" i="18" s="1"/>
  <c r="G44" i="18"/>
  <c r="J44" i="18" s="1"/>
  <c r="G45" i="18"/>
  <c r="J45" i="18" s="1"/>
  <c r="G46" i="18"/>
  <c r="J46" i="18" s="1"/>
  <c r="G47" i="18"/>
  <c r="J47" i="18" s="1"/>
  <c r="G48" i="18"/>
  <c r="J48" i="18" s="1"/>
  <c r="G49" i="18"/>
  <c r="J49" i="18" s="1"/>
  <c r="G50" i="18"/>
  <c r="J50" i="18" s="1"/>
  <c r="G51" i="18"/>
  <c r="J51" i="18" s="1"/>
  <c r="G52" i="18"/>
  <c r="J52" i="18" s="1"/>
  <c r="G53" i="18"/>
  <c r="J53" i="18" s="1"/>
  <c r="G54" i="18"/>
  <c r="J54" i="18" s="1"/>
  <c r="G55" i="18"/>
  <c r="G56" i="18"/>
  <c r="G57" i="18"/>
  <c r="J57" i="18" s="1"/>
  <c r="G58" i="18"/>
  <c r="J58" i="18" s="1"/>
  <c r="G59" i="18"/>
  <c r="G60" i="18"/>
  <c r="J60" i="18" s="1"/>
  <c r="G61" i="18"/>
  <c r="J61" i="18" s="1"/>
  <c r="G62" i="18"/>
  <c r="J62" i="18" s="1"/>
  <c r="G63" i="18"/>
  <c r="G64" i="18"/>
  <c r="G65" i="18"/>
  <c r="J65" i="18" s="1"/>
  <c r="G66" i="18"/>
  <c r="J66" i="18" s="1"/>
  <c r="G67" i="18"/>
  <c r="J67" i="18" s="1"/>
  <c r="G68" i="18"/>
  <c r="J68" i="18" s="1"/>
  <c r="G69" i="18"/>
  <c r="J69" i="18" s="1"/>
  <c r="G70" i="18"/>
  <c r="J70" i="18" s="1"/>
  <c r="G71" i="18"/>
  <c r="G72" i="18"/>
  <c r="G73" i="18"/>
  <c r="J73" i="18" s="1"/>
  <c r="G74" i="18"/>
  <c r="J74" i="18" s="1"/>
  <c r="G75" i="18"/>
  <c r="J75" i="18" s="1"/>
  <c r="G76" i="18"/>
  <c r="J76" i="18" s="1"/>
  <c r="G77" i="18"/>
  <c r="G78" i="18"/>
  <c r="J78" i="18" s="1"/>
  <c r="G79" i="18"/>
  <c r="G80" i="18"/>
  <c r="G81" i="18"/>
  <c r="J81" i="18" s="1"/>
  <c r="G82" i="18"/>
  <c r="J82" i="18" s="1"/>
  <c r="G83" i="18"/>
  <c r="J83" i="18" s="1"/>
  <c r="G84" i="18"/>
  <c r="G85" i="18"/>
  <c r="J85" i="18" s="1"/>
  <c r="G86" i="18"/>
  <c r="J86" i="18" s="1"/>
  <c r="G87" i="18"/>
  <c r="J87" i="18" s="1"/>
  <c r="G88" i="18"/>
  <c r="G2" i="18"/>
  <c r="J2" i="18" s="1"/>
  <c r="J18" i="18" l="1"/>
  <c r="I18" i="18"/>
  <c r="J17" i="18"/>
  <c r="I17" i="18"/>
  <c r="J16" i="18"/>
  <c r="I16" i="18"/>
  <c r="J15" i="18"/>
  <c r="I15" i="18"/>
  <c r="J14" i="18"/>
  <c r="I14" i="18"/>
  <c r="J13" i="18"/>
  <c r="I13" i="18"/>
  <c r="J12" i="18"/>
  <c r="I12" i="18"/>
  <c r="J10" i="18"/>
  <c r="I10" i="18"/>
  <c r="J9" i="18"/>
  <c r="I9" i="18"/>
  <c r="J7" i="18"/>
  <c r="I7" i="18"/>
  <c r="J6" i="18"/>
  <c r="I6" i="18"/>
  <c r="J5" i="18"/>
  <c r="I5" i="18"/>
  <c r="J4" i="18"/>
  <c r="I4" i="18"/>
  <c r="H2" i="18"/>
  <c r="H87" i="18"/>
  <c r="H86" i="18"/>
  <c r="H85" i="18"/>
  <c r="H83" i="18"/>
  <c r="H82" i="18"/>
  <c r="H81" i="18"/>
  <c r="H78" i="18"/>
  <c r="H76" i="18"/>
  <c r="H75" i="18"/>
  <c r="H74" i="18"/>
  <c r="H73" i="18"/>
  <c r="H70" i="18"/>
  <c r="H69" i="18"/>
  <c r="H68" i="18"/>
  <c r="H67" i="18"/>
  <c r="H66" i="18"/>
  <c r="H65" i="18"/>
  <c r="H62" i="18"/>
  <c r="H61" i="18"/>
  <c r="H60" i="18"/>
  <c r="H58" i="18"/>
  <c r="H57" i="18"/>
  <c r="H54" i="18"/>
  <c r="H53" i="18"/>
  <c r="H52" i="18"/>
  <c r="H51" i="18"/>
  <c r="H50" i="18"/>
  <c r="H49" i="18"/>
  <c r="H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0" i="18"/>
  <c r="H9" i="18"/>
  <c r="H7" i="18"/>
  <c r="H6" i="18"/>
  <c r="H5" i="18"/>
  <c r="H4" i="18"/>
  <c r="I2" i="18"/>
  <c r="I87" i="18"/>
  <c r="I86" i="18"/>
  <c r="I85" i="18"/>
  <c r="I83" i="18"/>
  <c r="I82" i="18"/>
  <c r="I81" i="18"/>
  <c r="I78" i="18"/>
  <c r="I76" i="18"/>
  <c r="I75" i="18"/>
  <c r="I74" i="18"/>
  <c r="I73" i="18"/>
  <c r="I70" i="18"/>
  <c r="I69" i="18"/>
  <c r="I68" i="18"/>
  <c r="I67" i="18"/>
  <c r="I66" i="18"/>
  <c r="I65" i="18"/>
  <c r="I62" i="18"/>
  <c r="I61" i="18"/>
  <c r="I60" i="18"/>
  <c r="I58" i="18"/>
  <c r="I57" i="18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</calcChain>
</file>

<file path=xl/sharedStrings.xml><?xml version="1.0" encoding="utf-8"?>
<sst xmlns="http://schemas.openxmlformats.org/spreadsheetml/2006/main" count="1257" uniqueCount="462">
  <si>
    <t>Limpopo</t>
  </si>
  <si>
    <t>Matlabas/Mokolo</t>
  </si>
  <si>
    <t>Lephalala</t>
  </si>
  <si>
    <t>Mogalakwena</t>
  </si>
  <si>
    <t>Sand</t>
  </si>
  <si>
    <t>Nzhelele/Nwanedzi</t>
  </si>
  <si>
    <t>Luvuvhu and Letaba</t>
  </si>
  <si>
    <t>Luvuvhu/Mutale</t>
  </si>
  <si>
    <t>Shingwedzi</t>
  </si>
  <si>
    <t>Groot Letaba</t>
  </si>
  <si>
    <t>Klein Letaba</t>
  </si>
  <si>
    <t>Lower Letaba</t>
  </si>
  <si>
    <t>Crocodile West and Marico</t>
  </si>
  <si>
    <t>Apies/Pienaars</t>
  </si>
  <si>
    <t>Upper Crocodile</t>
  </si>
  <si>
    <t>Elands</t>
  </si>
  <si>
    <t>Lower Crocodile</t>
  </si>
  <si>
    <t>Marico</t>
  </si>
  <si>
    <t>Upper Molopo</t>
  </si>
  <si>
    <t>Olifants</t>
  </si>
  <si>
    <t xml:space="preserve">Lower Olifants </t>
  </si>
  <si>
    <t xml:space="preserve">Steelpoort </t>
  </si>
  <si>
    <t xml:space="preserve">Middle Olifants </t>
  </si>
  <si>
    <t xml:space="preserve">Upper Olifants </t>
  </si>
  <si>
    <t>Inkomati</t>
  </si>
  <si>
    <t xml:space="preserve">Komati (West Swazi) </t>
  </si>
  <si>
    <t>Swaziland</t>
  </si>
  <si>
    <t xml:space="preserve">Komati (North Swazi) </t>
  </si>
  <si>
    <t xml:space="preserve">Crocodile </t>
  </si>
  <si>
    <t xml:space="preserve">Sabieiv </t>
  </si>
  <si>
    <t>Usutu to Mhlatuze</t>
  </si>
  <si>
    <t xml:space="preserve">Upper Usutu </t>
  </si>
  <si>
    <t>Mkuze</t>
  </si>
  <si>
    <t xml:space="preserve">Mfolozi </t>
  </si>
  <si>
    <t xml:space="preserve">Mhlatuze </t>
  </si>
  <si>
    <t>Pongola</t>
  </si>
  <si>
    <t>Thukela</t>
  </si>
  <si>
    <t xml:space="preserve">Upper Thukela </t>
  </si>
  <si>
    <t>Mooi/Sundays</t>
  </si>
  <si>
    <t xml:space="preserve">Buffalo </t>
  </si>
  <si>
    <t xml:space="preserve">Lower Thukela </t>
  </si>
  <si>
    <t>Upper Vaal</t>
  </si>
  <si>
    <t xml:space="preserve">Vaal Dam - upstream </t>
  </si>
  <si>
    <t xml:space="preserve">Vaal Dam - downstream </t>
  </si>
  <si>
    <t xml:space="preserve">Wilge </t>
  </si>
  <si>
    <t>Middle Vaal</t>
  </si>
  <si>
    <t xml:space="preserve">Rhenoster/Vals </t>
  </si>
  <si>
    <t xml:space="preserve">Middle Vaal </t>
  </si>
  <si>
    <t xml:space="preserve">Sand/Vet </t>
  </si>
  <si>
    <t>Lower Vaal</t>
  </si>
  <si>
    <t xml:space="preserve">Harts </t>
  </si>
  <si>
    <t xml:space="preserve">Molopo </t>
  </si>
  <si>
    <t>Vaal d/s Bloemhof</t>
  </si>
  <si>
    <t>Mvoti to Umzimkulu</t>
  </si>
  <si>
    <t xml:space="preserve">Mvoti </t>
  </si>
  <si>
    <t xml:space="preserve">Mgeni </t>
  </si>
  <si>
    <t xml:space="preserve">Mkomazi </t>
  </si>
  <si>
    <t xml:space="preserve">Umzimkulu </t>
  </si>
  <si>
    <t xml:space="preserve">Coastal </t>
  </si>
  <si>
    <t>Mzimvubu to Keiskamma</t>
  </si>
  <si>
    <t xml:space="preserve">Mzimvubu </t>
  </si>
  <si>
    <t xml:space="preserve">Mtata </t>
  </si>
  <si>
    <t xml:space="preserve">Mbashe </t>
  </si>
  <si>
    <t xml:space="preserve">Kei </t>
  </si>
  <si>
    <t xml:space="preserve">Amatola </t>
  </si>
  <si>
    <t xml:space="preserve">Wild Coast </t>
  </si>
  <si>
    <t>Upper Orange</t>
  </si>
  <si>
    <t xml:space="preserve">Vanderkloof </t>
  </si>
  <si>
    <t xml:space="preserve">Riet/Modder </t>
  </si>
  <si>
    <t xml:space="preserve">Kraai </t>
  </si>
  <si>
    <t xml:space="preserve">Caledon RSA </t>
  </si>
  <si>
    <t xml:space="preserve">Caledon Lesotho </t>
  </si>
  <si>
    <t xml:space="preserve">Senqu Lesotho </t>
  </si>
  <si>
    <t>Lower Orange</t>
  </si>
  <si>
    <t>Orange</t>
  </si>
  <si>
    <t xml:space="preserve">Orange Tributaries </t>
  </si>
  <si>
    <t>Orange Coastal</t>
  </si>
  <si>
    <t>Fish to Tsitsikamma</t>
  </si>
  <si>
    <t>Gouritz</t>
  </si>
  <si>
    <t>Olifants/Doring</t>
  </si>
  <si>
    <t>Breede</t>
  </si>
  <si>
    <t>Berg</t>
  </si>
  <si>
    <t xml:space="preserve">Fish </t>
  </si>
  <si>
    <t xml:space="preserve">Bushmans </t>
  </si>
  <si>
    <t xml:space="preserve">Sundays </t>
  </si>
  <si>
    <t xml:space="preserve">Gamtoos </t>
  </si>
  <si>
    <t xml:space="preserve">Algoa </t>
  </si>
  <si>
    <t xml:space="preserve">Tsitsikamma </t>
  </si>
  <si>
    <t xml:space="preserve">Gamka </t>
  </si>
  <si>
    <t xml:space="preserve">Groot </t>
  </si>
  <si>
    <t xml:space="preserve">Olifants </t>
  </si>
  <si>
    <t xml:space="preserve">Gouritz </t>
  </si>
  <si>
    <t xml:space="preserve">Koue Bokkeveld </t>
  </si>
  <si>
    <t xml:space="preserve">Sandveld </t>
  </si>
  <si>
    <t xml:space="preserve">Knersvlakte </t>
  </si>
  <si>
    <t xml:space="preserve">Doring </t>
  </si>
  <si>
    <t xml:space="preserve">Upper Breede </t>
  </si>
  <si>
    <t xml:space="preserve">Riversonderend </t>
  </si>
  <si>
    <t xml:space="preserve">Lower Breede </t>
  </si>
  <si>
    <t xml:space="preserve">Overberg East </t>
  </si>
  <si>
    <t xml:space="preserve">Overberg West </t>
  </si>
  <si>
    <t xml:space="preserve">Greater Cape Town </t>
  </si>
  <si>
    <t xml:space="preserve">Upper Berg </t>
  </si>
  <si>
    <t xml:space="preserve">Lower Berg </t>
  </si>
  <si>
    <t>Coastal</t>
  </si>
  <si>
    <t>Water management areas (WMA)</t>
  </si>
  <si>
    <t>Standardised Precipitation Index of WMA (Drought)</t>
  </si>
  <si>
    <t>Water management areas sub regions (WMA)</t>
  </si>
  <si>
    <t>Usable Return flow from Agricultural use (million m3)</t>
  </si>
  <si>
    <t>Gross water volume per capita(person) per day (l/c/d)</t>
  </si>
  <si>
    <t>Usable Return flow from urban use (million m3)</t>
  </si>
  <si>
    <t>Usable Return flow from mining and industry use (million m3)</t>
  </si>
  <si>
    <t>Total Usable Return flow (million m3)</t>
  </si>
  <si>
    <t xml:space="preserve">Average Cost of irrigation raw water (cents/m3) </t>
  </si>
  <si>
    <t>% of Non-Revenue water</t>
  </si>
  <si>
    <t xml:space="preserve">Average Cost of domestic raw water (cents/m3) </t>
  </si>
  <si>
    <t xml:space="preserve">Water Stress Indicator (WSI) </t>
  </si>
  <si>
    <t>Population Density (Pop/Km2)</t>
  </si>
  <si>
    <t>Flushed toilet connected to sewarage (%)</t>
  </si>
  <si>
    <t>S/N</t>
  </si>
  <si>
    <t>Water use in WMA (Millions of cubic metres per year)</t>
  </si>
  <si>
    <t xml:space="preserve">DOM water use (Millions of cubic metres per year) </t>
  </si>
  <si>
    <t>Agricultural (AGR) water use in WMA (Millions of cubic metres per year)</t>
  </si>
  <si>
    <t>SPI Value</t>
  </si>
  <si>
    <t>2.00 and above</t>
  </si>
  <si>
    <t>1.5 to 1.99</t>
  </si>
  <si>
    <t>1 to 1.49</t>
  </si>
  <si>
    <t>-0.99 to 0.99</t>
  </si>
  <si>
    <t>-1.00 to -1.49</t>
  </si>
  <si>
    <t>-1.50 to -1.99</t>
  </si>
  <si>
    <t>-2 and less</t>
  </si>
  <si>
    <t>n/a</t>
  </si>
  <si>
    <t>not available</t>
  </si>
  <si>
    <t>Concept and Activity description</t>
  </si>
  <si>
    <t>Description of the Energy utilized</t>
  </si>
  <si>
    <t xml:space="preserve">Energy utilization activity drivers </t>
  </si>
  <si>
    <t xml:space="preserve">Primary treatment </t>
  </si>
  <si>
    <t xml:space="preserve">Secondary  treatment </t>
  </si>
  <si>
    <t xml:space="preserve">Tertiary  treatment </t>
  </si>
  <si>
    <t>Disinfection process</t>
  </si>
  <si>
    <t>Waste management</t>
  </si>
  <si>
    <t>Analysis and tests</t>
  </si>
  <si>
    <t xml:space="preserve">Pumping </t>
  </si>
  <si>
    <t xml:space="preserve">Maintemance </t>
  </si>
  <si>
    <t>MAIN ACTIVITIES</t>
  </si>
  <si>
    <t>Electrical energy</t>
  </si>
  <si>
    <t>Unit energy utilization in (kwh/m3)</t>
  </si>
  <si>
    <t xml:space="preserve">Number of units </t>
  </si>
  <si>
    <t xml:space="preserve">Duration of operation per day </t>
  </si>
  <si>
    <t>_</t>
  </si>
  <si>
    <t xml:space="preserve">Volume reclaimed water produced per day (m3) </t>
  </si>
  <si>
    <t>Oxidation and Neutralization reactors equipment</t>
  </si>
  <si>
    <t>Kilowatthour/m3 consumed</t>
  </si>
  <si>
    <t xml:space="preserve">24 hrs </t>
  </si>
  <si>
    <t>Clarifiers (equipment)</t>
  </si>
  <si>
    <t>Agitators (equipment)</t>
  </si>
  <si>
    <t>Ultra filtration equipment</t>
  </si>
  <si>
    <t xml:space="preserve">27 (skids) </t>
  </si>
  <si>
    <t xml:space="preserve">20 hrs </t>
  </si>
  <si>
    <t>Reverse osmosis equipment</t>
  </si>
  <si>
    <t xml:space="preserve">16 (skids) </t>
  </si>
  <si>
    <t>Disinfection</t>
  </si>
  <si>
    <t>Chemical energy</t>
  </si>
  <si>
    <t>grams/m3 of Product</t>
  </si>
  <si>
    <t xml:space="preserve">Number of mole of product </t>
  </si>
  <si>
    <t>Molar mass of product (gram/mole)</t>
  </si>
  <si>
    <t xml:space="preserve">Heat of reaction </t>
  </si>
  <si>
    <t>Chlorination: (Chlorine Gas)</t>
  </si>
  <si>
    <t>Disinfection of drinking water from RO: (Sodium Hypochlorite)</t>
  </si>
  <si>
    <t>Neutralization of filtrate: (Sodium Hydroxide)</t>
  </si>
  <si>
    <t>Chlorine  reduction in filtrate: (SMBS)</t>
  </si>
  <si>
    <t>Chlorine contactor equipment</t>
  </si>
  <si>
    <t>AUXILIARY ACTIVITIES</t>
  </si>
  <si>
    <t xml:space="preserve">Chemical treatment activities and products </t>
  </si>
  <si>
    <t>Pre-treatment activities before effluent goes to RO (Antiscalant)</t>
  </si>
  <si>
    <t>pH adjustment in neutralization reaction (Alkaline):(Sulphuric Acid)</t>
  </si>
  <si>
    <t>pH adjustment in neutralization reaction (Acidic):(Hydrated Lime)</t>
  </si>
  <si>
    <t>pH adjustment in neutralization process (Acidic): Lime stone</t>
  </si>
  <si>
    <t>Organic flocculant used for clarification process:(Polymer)</t>
  </si>
  <si>
    <t>Anionic surfactant for microganic treatment:(Sodium Dodecyl Sulphate (SDBS))</t>
  </si>
  <si>
    <t>pH adjustment: (acidic): Soda Ash</t>
  </si>
  <si>
    <t xml:space="preserve">Clean -in-place (CIP)/Chemical-enhanced-backwash (CEB) Chemicals </t>
  </si>
  <si>
    <t>pH reducer and scale removal: (Hydrochloric Acid)</t>
  </si>
  <si>
    <t xml:space="preserve">Cleaning  of membrane filters: (RO Cide DB 20) </t>
  </si>
  <si>
    <t>Cleaning  of membrane filters: (Citric Acid)</t>
  </si>
  <si>
    <t>AQT 773</t>
  </si>
  <si>
    <t>Electrical Energy</t>
  </si>
  <si>
    <t xml:space="preserve">Pump operation hours per day </t>
  </si>
  <si>
    <t xml:space="preserve">Abstracted power (kw) </t>
  </si>
  <si>
    <t>Pump flow rate (m3/hr)</t>
  </si>
  <si>
    <t>Pump head (m)</t>
  </si>
  <si>
    <t>Number of units</t>
  </si>
  <si>
    <t xml:space="preserve">Ultrafiltration feed  pumps </t>
  </si>
  <si>
    <t>Filtrate RO pump stage 1</t>
  </si>
  <si>
    <t>Filtrate RO pump stage 2</t>
  </si>
  <si>
    <t>Filtrate RO pump stage 3</t>
  </si>
  <si>
    <t>Feedwater pump</t>
  </si>
  <si>
    <t xml:space="preserve">Fuels </t>
  </si>
  <si>
    <t>Fuel Energy</t>
  </si>
  <si>
    <t>Litres</t>
  </si>
  <si>
    <t>Diesel generator</t>
  </si>
  <si>
    <t>Front end loader &amp; bakkie (Diesel)</t>
  </si>
  <si>
    <t>Labour (Operation and maintenance)</t>
  </si>
  <si>
    <t>Manual energy</t>
  </si>
  <si>
    <t xml:space="preserve">Number of hours </t>
  </si>
  <si>
    <t>Nature of activities</t>
  </si>
  <si>
    <t>Frequency of activitiy</t>
  </si>
  <si>
    <t>Gender</t>
  </si>
  <si>
    <t>Number of people performimg activity</t>
  </si>
  <si>
    <t>Checking pH/flow readings and record</t>
  </si>
  <si>
    <t>Light</t>
  </si>
  <si>
    <t>Four times a day</t>
  </si>
  <si>
    <t>M &amp; F</t>
  </si>
  <si>
    <t>Conducting of jar test for determining the appropriate dosage of the chemicals</t>
  </si>
  <si>
    <t>Once a week</t>
  </si>
  <si>
    <t xml:space="preserve">M </t>
  </si>
  <si>
    <t>3 * 10-6</t>
  </si>
  <si>
    <t>Taking of samples in the agreed sampling points at agreed intervals</t>
  </si>
  <si>
    <t>Eight times a day</t>
  </si>
  <si>
    <t>2 * 10-4</t>
  </si>
  <si>
    <t xml:space="preserve">Backwashing of the filters </t>
  </si>
  <si>
    <t>Twice a day</t>
  </si>
  <si>
    <t>1.4 * 10-5</t>
  </si>
  <si>
    <t>Preparing working solutions for test in the laboratory</t>
  </si>
  <si>
    <t>Medium</t>
  </si>
  <si>
    <t>Twice a week</t>
  </si>
  <si>
    <t>F</t>
  </si>
  <si>
    <t>7 * 10-6</t>
  </si>
  <si>
    <t>Changing of chemical gas cylinders</t>
  </si>
  <si>
    <t>Once a month</t>
  </si>
  <si>
    <t>M</t>
  </si>
  <si>
    <t>2 * 10-7</t>
  </si>
  <si>
    <t>Installation of packing glands</t>
  </si>
  <si>
    <t>High</t>
  </si>
  <si>
    <t>6 * 10-7</t>
  </si>
  <si>
    <t>Running of filter press</t>
  </si>
  <si>
    <t>Forty times a day</t>
  </si>
  <si>
    <t>1.4 * 10-4</t>
  </si>
  <si>
    <t>Cleaning of the dosing-pump tanks, dosing pump strainer and dosing pump valves</t>
  </si>
  <si>
    <t>8 * 10-4</t>
  </si>
  <si>
    <t>Sample analysis</t>
  </si>
  <si>
    <t>24 hours per day</t>
  </si>
  <si>
    <t>7 * 10-5</t>
  </si>
  <si>
    <t>check motor temperature</t>
  </si>
  <si>
    <t xml:space="preserve"> Once a day</t>
  </si>
  <si>
    <t>3 * 10-5</t>
  </si>
  <si>
    <t xml:space="preserve">Desludging of the sedimentation tanks </t>
  </si>
  <si>
    <t>Quarterly</t>
  </si>
  <si>
    <t>1 * 10-6</t>
  </si>
  <si>
    <t>Maintenance of pumps and motors (e,g lubrication of parts)</t>
  </si>
  <si>
    <t>6 * 10-6</t>
  </si>
  <si>
    <t xml:space="preserve">Solid sampling </t>
  </si>
  <si>
    <t>Every two hours 12 times a day</t>
  </si>
  <si>
    <t xml:space="preserve">Preparing CIB solutions </t>
  </si>
  <si>
    <t xml:space="preserve">Description of Energy utilizationdrivers </t>
  </si>
  <si>
    <t xml:space="preserve">19 hrs </t>
  </si>
  <si>
    <t xml:space="preserve">Chemical energy </t>
  </si>
  <si>
    <t>pH neutralization after chlorination: (Carbon Dioxide)</t>
  </si>
  <si>
    <t>Ferric Chloride</t>
  </si>
  <si>
    <t>AQT 743(20% DBNPA)</t>
  </si>
  <si>
    <t xml:space="preserve"> </t>
  </si>
  <si>
    <t xml:space="preserve">Sludge pumping equipment </t>
  </si>
  <si>
    <t xml:space="preserve">Filtrate RO pumps </t>
  </si>
  <si>
    <t>Feed pump</t>
  </si>
  <si>
    <t>Fuel energy</t>
  </si>
  <si>
    <t xml:space="preserve">Labour (Operation and maintenance) </t>
  </si>
  <si>
    <t>six times per day</t>
  </si>
  <si>
    <t>M&amp;F</t>
  </si>
  <si>
    <t>9 * 10-6</t>
  </si>
  <si>
    <t>4.6 * 10-6</t>
  </si>
  <si>
    <t xml:space="preserve">Six times per day </t>
  </si>
  <si>
    <t>2.7 * 10-5</t>
  </si>
  <si>
    <t>Ten times per day</t>
  </si>
  <si>
    <t>5.5 * 10-5</t>
  </si>
  <si>
    <t>Once per day</t>
  </si>
  <si>
    <t>1.97 * 10-5</t>
  </si>
  <si>
    <t>Once every six weeks</t>
  </si>
  <si>
    <t>3 * 10-7</t>
  </si>
  <si>
    <t>4 * 10-5</t>
  </si>
  <si>
    <t>Clearing of debris built-up from feedwater water intake.</t>
  </si>
  <si>
    <t xml:space="preserve">Once every six months </t>
  </si>
  <si>
    <t>2 * 10-5</t>
  </si>
  <si>
    <t xml:space="preserve">Once every three months </t>
  </si>
  <si>
    <t>1.8 * 10-5</t>
  </si>
  <si>
    <t>Check the chemical residual and note daily in a logbook</t>
  </si>
  <si>
    <t>8 * 10-8</t>
  </si>
  <si>
    <t>1.1 * 10-4</t>
  </si>
  <si>
    <t>Main Chemicals</t>
  </si>
  <si>
    <t>Antiscalant</t>
  </si>
  <si>
    <t>Sulphuric Acid</t>
  </si>
  <si>
    <t>Hydrated Lime</t>
  </si>
  <si>
    <t>Polymer</t>
  </si>
  <si>
    <t>SDBS</t>
  </si>
  <si>
    <t>Chlorine Gas</t>
  </si>
  <si>
    <t>SMBS</t>
  </si>
  <si>
    <t>Carbon Dioxide</t>
  </si>
  <si>
    <t xml:space="preserve">CIP/CEB Chemicals </t>
  </si>
  <si>
    <t>Sodium Hypochlorite</t>
  </si>
  <si>
    <t>Hydrochloric Acid</t>
  </si>
  <si>
    <t>Sodium Hydroxide</t>
  </si>
  <si>
    <t>Citric Acid</t>
  </si>
  <si>
    <t>Available Surface Water yield for year 2000 (Millions of cubic metres per year)</t>
  </si>
  <si>
    <t>Available Groundwater  Water yield for year 2000 (Millions of cubic metres per year)</t>
  </si>
  <si>
    <t>Total water yield for year 2000 (Millions of cubic metres per year)</t>
  </si>
  <si>
    <t>Total Perennial Surface Water Abstracted  (Millions of cubic metres per year)</t>
  </si>
  <si>
    <t>Total Perennial Groundwater Abstracted  (Millions of cubic metres per year)</t>
  </si>
  <si>
    <t>Total Freshwater Abstracted (Millions of cubic metres per year)</t>
  </si>
  <si>
    <t>Natural mean
annual runoff (MAR) (Millions of cubic metres per year)</t>
  </si>
  <si>
    <t>Ecological
Reserve (EWR) (Millions of cubic metres per year)</t>
  </si>
  <si>
    <t>MAR - EWR  (Millions of cubic metres per year)</t>
  </si>
  <si>
    <t>Transfers in (Millions of cubic metres per year)</t>
  </si>
  <si>
    <t>Transfers out (Millions of cubic metres per year)</t>
  </si>
  <si>
    <t xml:space="preserve">Institutional Aspect </t>
  </si>
  <si>
    <t>Emalahleni</t>
  </si>
  <si>
    <t>Hendrina</t>
  </si>
  <si>
    <t>Beaufort West</t>
  </si>
  <si>
    <t>Operators training package/plans provided by water services authorities and providers to meet training needs</t>
  </si>
  <si>
    <t>Appropriate coordination across all government entities on reuse</t>
  </si>
  <si>
    <t>Actions for better law implementation and enforcement</t>
  </si>
  <si>
    <t>Tools and methods for evidence-based policy making on water reuse</t>
  </si>
  <si>
    <t>Information and technical resources</t>
  </si>
  <si>
    <t>Human resources strategies and policies covering the main gaps in the field of water reuse</t>
  </si>
  <si>
    <t>Incentives and subsidy on resources utilized by water reuse scheme</t>
  </si>
  <si>
    <t xml:space="preserve">Social Aspect </t>
  </si>
  <si>
    <t>Acceptability of reuse by users</t>
  </si>
  <si>
    <t>Perceived health and safety impact due to reuse</t>
  </si>
  <si>
    <t>Trust in water services provider</t>
  </si>
  <si>
    <t>Public education and awareness programmes</t>
  </si>
  <si>
    <t>Social inclusion</t>
  </si>
  <si>
    <t>Community spirit</t>
  </si>
  <si>
    <t>Risk of waterborne infection as a result of reuse</t>
  </si>
  <si>
    <t>Availability of clean water</t>
  </si>
  <si>
    <t>Economic aspect</t>
  </si>
  <si>
    <t>Unit operational cost of water reuse systems (zar/m3)</t>
  </si>
  <si>
    <t xml:space="preserve">Unit maintenance cost of water reuse systems (zar/m3) </t>
  </si>
  <si>
    <t xml:space="preserve">Qualititative environmental and technical aspects </t>
  </si>
  <si>
    <t>Spreading of toxic compound from  reuse system to  arable land</t>
  </si>
  <si>
    <t>Impact of reuse system on groundwater aquifer</t>
  </si>
  <si>
    <t>Impact of water reuse system on habitat/wetland restoration/conservation</t>
  </si>
  <si>
    <t>Management plan for controlling disease vectors from water reuse system</t>
  </si>
  <si>
    <t>Operation and maintenance skills requirement for water reuse system</t>
  </si>
  <si>
    <t xml:space="preserve">Quantitative environmental and technical aspects </t>
  </si>
  <si>
    <t xml:space="preserve">Waste (Sludge) recycling and reuse based on the nutrient and energy value of biosolid produced from water reuse systems/schemes </t>
  </si>
  <si>
    <t>Security of water supply to community</t>
  </si>
  <si>
    <t>Quality of effluent produced/supplied by water reuse scheme</t>
  </si>
  <si>
    <t>Water quality complaints (aesthetics)e.g., odour, colour, taste</t>
  </si>
  <si>
    <t xml:space="preserve">Emalahleni </t>
  </si>
  <si>
    <t xml:space="preserve">Beaufort West </t>
  </si>
  <si>
    <t>Total energy intensity of wrs (kwh/m3)</t>
  </si>
  <si>
    <t>EI1</t>
  </si>
  <si>
    <t>EG1</t>
  </si>
  <si>
    <t>EN1</t>
  </si>
  <si>
    <t>EN2</t>
  </si>
  <si>
    <t>TO1</t>
  </si>
  <si>
    <t>EW1</t>
  </si>
  <si>
    <t>TR1</t>
  </si>
  <si>
    <t>TP1</t>
  </si>
  <si>
    <t>TP2</t>
  </si>
  <si>
    <t>EL1</t>
  </si>
  <si>
    <t>EL2</t>
  </si>
  <si>
    <t>SA1</t>
  </si>
  <si>
    <t>SA2</t>
  </si>
  <si>
    <t>SA3</t>
  </si>
  <si>
    <t>SP1</t>
  </si>
  <si>
    <t>SP2</t>
  </si>
  <si>
    <t>SP3</t>
  </si>
  <si>
    <t>SH1</t>
  </si>
  <si>
    <t>SH2</t>
  </si>
  <si>
    <t>IP1</t>
  </si>
  <si>
    <t>IC1</t>
  </si>
  <si>
    <t>IN1</t>
  </si>
  <si>
    <t>IN2</t>
  </si>
  <si>
    <t>IS1</t>
  </si>
  <si>
    <t>IS2</t>
  </si>
  <si>
    <t xml:space="preserve">Hendrina </t>
  </si>
  <si>
    <t xml:space="preserve">Unit operational cost of water reuse systems </t>
  </si>
  <si>
    <t xml:space="preserve">Unit maintenance cost of water reuse systems </t>
  </si>
  <si>
    <t xml:space="preserve">Environmental aspect </t>
  </si>
  <si>
    <t>Total energy consumption  of the water reuse systems</t>
  </si>
  <si>
    <t xml:space="preserve"> Technical aspects </t>
  </si>
  <si>
    <t>IS3</t>
  </si>
  <si>
    <t>ER1</t>
  </si>
  <si>
    <t>PLANT B</t>
  </si>
  <si>
    <t xml:space="preserve">PLANT A </t>
  </si>
  <si>
    <t>Chemical and treatment reagent estimation</t>
  </si>
  <si>
    <t>Ave Monthly Consumption
(g/m3 Product)</t>
  </si>
  <si>
    <t>Ave MonthlyConsumption (kg/month)</t>
  </si>
  <si>
    <t>Cost
(R/kg)</t>
  </si>
  <si>
    <t>Average Monthly Cost
(ZAR /m3)</t>
  </si>
  <si>
    <t>Ave Monthly Consumption  
(g/m3 Product)</t>
  </si>
  <si>
    <t>Antiscalant Phase 1</t>
  </si>
  <si>
    <t>Hydrated Lime Phase 1</t>
  </si>
  <si>
    <t>Limestone</t>
  </si>
  <si>
    <t xml:space="preserve">Polymer </t>
  </si>
  <si>
    <t>Sodium Dodecyl Sulphate</t>
  </si>
  <si>
    <t>Soda Ash</t>
  </si>
  <si>
    <t>RO Cide DB 20</t>
  </si>
  <si>
    <t>Summation</t>
  </si>
  <si>
    <t xml:space="preserve">Maintenance costs </t>
  </si>
  <si>
    <t>Average maintenance cost/session/actvities (ZAR)</t>
  </si>
  <si>
    <t xml:space="preserve">Average number of maintenance sessions/per month </t>
  </si>
  <si>
    <t>Duration of maintenace session (hr)</t>
  </si>
  <si>
    <t>Labor costs</t>
  </si>
  <si>
    <t>Environmental dimension</t>
  </si>
  <si>
    <t>Economical dimension</t>
  </si>
  <si>
    <t>Technical dimension</t>
  </si>
  <si>
    <t>Social dimension</t>
  </si>
  <si>
    <t>Institutional dimension</t>
  </si>
  <si>
    <t xml:space="preserve">Integrated sustainability index score </t>
  </si>
  <si>
    <t>Category</t>
  </si>
  <si>
    <t>ISI score</t>
  </si>
  <si>
    <t>Interpretation</t>
  </si>
  <si>
    <t>0% - 30%</t>
  </si>
  <si>
    <t>no potential for sustainability</t>
  </si>
  <si>
    <t>31% - 60%</t>
  </si>
  <si>
    <t>low potential for sustainability</t>
  </si>
  <si>
    <t>61% - 75%</t>
  </si>
  <si>
    <t>reasonable potential for sustainability</t>
  </si>
  <si>
    <t>76% - 100%</t>
  </si>
  <si>
    <t>considerable potential for sustainability</t>
  </si>
  <si>
    <t>Municipality</t>
  </si>
  <si>
    <t xml:space="preserve">ISI score </t>
  </si>
  <si>
    <t>Measure of sustainability</t>
  </si>
  <si>
    <t>Average cost of labour (ZAR/hr)</t>
  </si>
  <si>
    <t>Energy Costs</t>
  </si>
  <si>
    <t>Cost of Power (R/KWh)</t>
  </si>
  <si>
    <t>Power consumption kWh/Ml Produced</t>
  </si>
  <si>
    <t xml:space="preserve">Summation of the  number of hour(shifts)/month worked by all labour personnel  </t>
  </si>
  <si>
    <t xml:space="preserve">Summation of the number of hour(shifts)/month worked by all labour personnel  </t>
  </si>
  <si>
    <t>Linear regression predictions (URFA)</t>
  </si>
  <si>
    <t>Bayesian Network modelling predictions (URFA)</t>
  </si>
  <si>
    <t>Linear regression predictions (URFA)(million m3)</t>
  </si>
  <si>
    <t>Bayesian Network modelling predictions (URFA)(million m3)</t>
  </si>
  <si>
    <t>Blue drop score (%)</t>
  </si>
  <si>
    <t xml:space="preserve">n/a </t>
  </si>
  <si>
    <t>*</t>
  </si>
  <si>
    <t>outliers</t>
  </si>
  <si>
    <t>Average Production of reclaimed water</t>
  </si>
  <si>
    <t xml:space="preserve">ML/month </t>
  </si>
  <si>
    <t>ML/month</t>
  </si>
  <si>
    <t>Outliers</t>
  </si>
  <si>
    <t>SPI</t>
  </si>
  <si>
    <t xml:space="preserve">Cost of irrigation water </t>
  </si>
  <si>
    <t>South African Weather Service (Weather SA). (2016). Annual report 2015/2016</t>
  </si>
  <si>
    <t>Department of Environmental Affairs and Tourism (2006). South Africa Environment Outlook. A report on the state of the environment. Department of Environmental Affairs and Tourism, Pretoria. www.deat.gov.za</t>
  </si>
  <si>
    <t>Statistics SA. (2010)  National Accounts Environmental Economic Accounts: Water Management Areas in South Africa. Discussion document: D0405.8 (October 2010)</t>
  </si>
  <si>
    <t xml:space="preserve">Variable </t>
  </si>
  <si>
    <t>Data source</t>
  </si>
  <si>
    <t xml:space="preserve">Data source </t>
  </si>
  <si>
    <t>Water Stress Indicator (WSI) (Calculated )</t>
  </si>
  <si>
    <t>Approx. Water Stress Indicator (WSI) (Approximated)</t>
  </si>
  <si>
    <t xml:space="preserve">Share of Usable Return flow from agricultural use (%) Calculated </t>
  </si>
  <si>
    <t>Share of Usable Return flow from urban use (%) (Calculated )</t>
  </si>
  <si>
    <t>Share of Usable Return flow from mining and industries use (%)(Calculated )</t>
  </si>
  <si>
    <t>Approx. Share of Usable Return flow from agricultural use (%)(Calculated )</t>
  </si>
  <si>
    <t>Approx. Share of Usable Return flow from urban use (%)(Calculated )</t>
  </si>
  <si>
    <t>Approx. Share of Usable Return flow from mining and industries use (%)(Calculated )</t>
  </si>
  <si>
    <t xml:space="preserve">Data Sources </t>
  </si>
  <si>
    <t>R McKenzie, Siqalaba &amp; WA Wegelin (2012). The State of Non-Revenue Water in South Africa- Water Research Commission Report. Report number: TT 522/12-WRP Consulting Engineers (PTY) Ltd-2012</t>
  </si>
  <si>
    <t>Department of Water Affairs (RSA). Approved raw water charges 2014/2015</t>
  </si>
  <si>
    <t xml:space="preserve">Statistics SA (2011) </t>
  </si>
  <si>
    <t xml:space="preserve">South African Weather Service (SAWS) Weather SA October (2015 - 2016).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</si>
</sst>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00B050"/>
      <name val="Times New Roman"/>
      <family val="1"/>
    </font>
    <font>
      <sz val="12"/>
      <color rgb="FF00B05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63377788628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4" borderId="0" xfId="0" applyFont="1" applyFill="1" applyAlignment="1">
      <alignment horizontal="center" vertical="center" wrapText="1"/>
    </xf>
    <xf numFmtId="0" fontId="3" fillId="4" borderId="0" xfId="0" applyFont="1" applyFill="1"/>
    <xf numFmtId="164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3" fillId="0" borderId="0" xfId="0" applyNumberFormat="1" applyFont="1"/>
    <xf numFmtId="0" fontId="4" fillId="2" borderId="0" xfId="0" applyFont="1" applyFill="1"/>
    <xf numFmtId="0" fontId="3" fillId="2" borderId="0" xfId="0" applyFont="1" applyFill="1"/>
    <xf numFmtId="0" fontId="5" fillId="0" borderId="0" xfId="0" applyFont="1" applyAlignment="1">
      <alignment horizontal="center" vertical="center" wrapText="1"/>
    </xf>
    <xf numFmtId="0" fontId="3" fillId="8" borderId="0" xfId="0" applyFont="1" applyFill="1"/>
    <xf numFmtId="0" fontId="3" fillId="9" borderId="0" xfId="0" applyFont="1" applyFill="1"/>
    <xf numFmtId="0" fontId="3" fillId="10" borderId="0" xfId="0" applyFont="1" applyFill="1"/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6" fillId="0" borderId="0" xfId="0" applyFont="1"/>
    <xf numFmtId="165" fontId="6" fillId="0" borderId="0" xfId="0" applyNumberFormat="1" applyFont="1"/>
    <xf numFmtId="0" fontId="6" fillId="0" borderId="0" xfId="0" applyFont="1" applyAlignment="1">
      <alignment wrapText="1"/>
    </xf>
    <xf numFmtId="0" fontId="6" fillId="3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wrapText="1"/>
    </xf>
    <xf numFmtId="3" fontId="6" fillId="0" borderId="0" xfId="0" applyNumberFormat="1" applyFont="1" applyAlignment="1">
      <alignment wrapText="1"/>
    </xf>
    <xf numFmtId="0" fontId="6" fillId="3" borderId="0" xfId="0" applyFont="1" applyFill="1" applyAlignment="1">
      <alignment wrapText="1"/>
    </xf>
    <xf numFmtId="0" fontId="6" fillId="0" borderId="0" xfId="0" applyFont="1" applyAlignment="1">
      <alignment vertical="center" wrapText="1"/>
    </xf>
    <xf numFmtId="0" fontId="6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3" borderId="0" xfId="0" applyFont="1" applyFill="1"/>
    <xf numFmtId="0" fontId="7" fillId="0" borderId="0" xfId="0" applyFont="1"/>
    <xf numFmtId="1" fontId="6" fillId="0" borderId="0" xfId="0" applyNumberFormat="1" applyFont="1"/>
    <xf numFmtId="0" fontId="6" fillId="0" borderId="0" xfId="0" applyFont="1" applyFill="1" applyAlignment="1">
      <alignment horizontal="right"/>
    </xf>
    <xf numFmtId="0" fontId="6" fillId="0" borderId="0" xfId="0" applyFont="1" applyFill="1" applyAlignment="1"/>
    <xf numFmtId="2" fontId="6" fillId="0" borderId="0" xfId="0" applyNumberFormat="1" applyFont="1"/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3" borderId="0" xfId="0" applyFont="1" applyFill="1"/>
    <xf numFmtId="0" fontId="11" fillId="2" borderId="0" xfId="0" applyFont="1" applyFill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3" borderId="0" xfId="0" applyFont="1" applyFill="1"/>
    <xf numFmtId="165" fontId="6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8" borderId="0" xfId="0" applyFont="1" applyFill="1" applyAlignment="1">
      <alignment horizontal="left"/>
    </xf>
    <xf numFmtId="0" fontId="4" fillId="9" borderId="0" xfId="0" applyFont="1" applyFill="1" applyAlignment="1">
      <alignment horizontal="left"/>
    </xf>
    <xf numFmtId="0" fontId="3" fillId="8" borderId="0" xfId="0" applyFont="1" applyFill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6" fillId="11" borderId="0" xfId="0" applyFont="1" applyFill="1" applyAlignment="1">
      <alignment wrapText="1"/>
    </xf>
    <xf numFmtId="165" fontId="6" fillId="11" borderId="0" xfId="0" applyNumberFormat="1" applyFont="1" applyFill="1" applyAlignment="1">
      <alignment wrapText="1"/>
    </xf>
    <xf numFmtId="0" fontId="7" fillId="12" borderId="0" xfId="0" applyFont="1" applyFill="1" applyAlignment="1">
      <alignment horizontal="center" vertical="center" wrapText="1"/>
    </xf>
    <xf numFmtId="0" fontId="6" fillId="12" borderId="0" xfId="0" applyFont="1" applyFill="1"/>
    <xf numFmtId="0" fontId="4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'Appendix 8 (EVLUTN SCORE)'!$E$2</c:f>
              <c:strCache>
                <c:ptCount val="1"/>
                <c:pt idx="0">
                  <c:v>Emalahleni </c:v>
                </c:pt>
              </c:strCache>
            </c:strRef>
          </c:tx>
          <c:invertIfNegative val="0"/>
          <c:cat>
            <c:strRef>
              <c:f>'Appendix 8 (EVLUTN SCORE)'!$C$3</c:f>
              <c:strCache>
                <c:ptCount val="1"/>
                <c:pt idx="0">
                  <c:v>Total energy intensity of wrs (kwh/m3)</c:v>
                </c:pt>
              </c:strCache>
            </c:strRef>
          </c:cat>
          <c:val>
            <c:numRef>
              <c:f>'Appendix 8 (EVLUTN SCORE)'!$E$3</c:f>
              <c:numCache>
                <c:formatCode>General</c:formatCode>
                <c:ptCount val="1"/>
                <c:pt idx="0">
                  <c:v>4.53</c:v>
                </c:pt>
              </c:numCache>
            </c:numRef>
          </c:val>
        </c:ser>
        <c:ser>
          <c:idx val="1"/>
          <c:order val="1"/>
          <c:tx>
            <c:strRef>
              <c:f>'Appendix 8 (EVLUTN SCORE)'!$F$2</c:f>
              <c:strCache>
                <c:ptCount val="1"/>
                <c:pt idx="0">
                  <c:v>Hendrina</c:v>
                </c:pt>
              </c:strCache>
            </c:strRef>
          </c:tx>
          <c:invertIfNegative val="0"/>
          <c:cat>
            <c:strRef>
              <c:f>'Appendix 8 (EVLUTN SCORE)'!$C$3</c:f>
              <c:strCache>
                <c:ptCount val="1"/>
                <c:pt idx="0">
                  <c:v>Total energy intensity of wrs (kwh/m3)</c:v>
                </c:pt>
              </c:strCache>
            </c:strRef>
          </c:cat>
          <c:val>
            <c:numRef>
              <c:f>'Appendix 8 (EVLUTN SCORE)'!$F$3</c:f>
              <c:numCache>
                <c:formatCode>General</c:formatCode>
                <c:ptCount val="1"/>
                <c:pt idx="0">
                  <c:v>2.1800000000000002</c:v>
                </c:pt>
              </c:numCache>
            </c:numRef>
          </c:val>
        </c:ser>
        <c:ser>
          <c:idx val="2"/>
          <c:order val="2"/>
          <c:tx>
            <c:strRef>
              <c:f>'Appendix 8 (EVLUTN SCORE)'!$G$2</c:f>
              <c:strCache>
                <c:ptCount val="1"/>
                <c:pt idx="0">
                  <c:v>Beaufort West </c:v>
                </c:pt>
              </c:strCache>
            </c:strRef>
          </c:tx>
          <c:invertIfNegative val="0"/>
          <c:cat>
            <c:strRef>
              <c:f>'Appendix 8 (EVLUTN SCORE)'!$C$3</c:f>
              <c:strCache>
                <c:ptCount val="1"/>
                <c:pt idx="0">
                  <c:v>Total energy intensity of wrs (kwh/m3)</c:v>
                </c:pt>
              </c:strCache>
            </c:strRef>
          </c:cat>
          <c:val>
            <c:numRef>
              <c:f>'Appendix 8 (EVLUTN SCORE)'!$G$3</c:f>
              <c:numCache>
                <c:formatCode>General</c:formatCode>
                <c:ptCount val="1"/>
                <c:pt idx="0">
                  <c:v>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496128"/>
        <c:axId val="188502016"/>
      </c:barChart>
      <c:catAx>
        <c:axId val="1884961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502016"/>
        <c:crosses val="autoZero"/>
        <c:auto val="1"/>
        <c:lblAlgn val="ctr"/>
        <c:lblOffset val="100"/>
        <c:noMultiLvlLbl val="0"/>
      </c:catAx>
      <c:valAx>
        <c:axId val="1885020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kWh/m3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884961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'Appendix 9 (NORM SCORE)'!$E$47</c:f>
              <c:strCache>
                <c:ptCount val="1"/>
                <c:pt idx="0">
                  <c:v>Emalahleni</c:v>
                </c:pt>
              </c:strCache>
            </c:strRef>
          </c:tx>
          <c:invertIfNegative val="0"/>
          <c:cat>
            <c:strRef>
              <c:f>'Appendix 9 (NORM SCORE)'!$D$48:$D$55</c:f>
              <c:strCache>
                <c:ptCount val="8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SP1</c:v>
                </c:pt>
                <c:pt idx="4">
                  <c:v>SP2</c:v>
                </c:pt>
                <c:pt idx="5">
                  <c:v>SP3</c:v>
                </c:pt>
                <c:pt idx="6">
                  <c:v>SH1</c:v>
                </c:pt>
                <c:pt idx="7">
                  <c:v>SH2</c:v>
                </c:pt>
              </c:strCache>
            </c:strRef>
          </c:cat>
          <c:val>
            <c:numRef>
              <c:f>'Appendix 9 (NORM SCORE)'!$E$48:$E$55</c:f>
              <c:numCache>
                <c:formatCode>General</c:formatCode>
                <c:ptCount val="8"/>
                <c:pt idx="0">
                  <c:v>0.53949999999999998</c:v>
                </c:pt>
                <c:pt idx="1">
                  <c:v>0.70469999999999999</c:v>
                </c:pt>
                <c:pt idx="2">
                  <c:v>0.2092</c:v>
                </c:pt>
                <c:pt idx="3">
                  <c:v>0.2092</c:v>
                </c:pt>
                <c:pt idx="4">
                  <c:v>0.90290000000000004</c:v>
                </c:pt>
                <c:pt idx="5">
                  <c:v>0.82979999999999998</c:v>
                </c:pt>
                <c:pt idx="6">
                  <c:v>0.97289999999999999</c:v>
                </c:pt>
                <c:pt idx="7">
                  <c:v>0.85980000000000001</c:v>
                </c:pt>
              </c:numCache>
            </c:numRef>
          </c:val>
        </c:ser>
        <c:ser>
          <c:idx val="1"/>
          <c:order val="1"/>
          <c:tx>
            <c:strRef>
              <c:f>'Appendix 9 (NORM SCORE)'!$F$47</c:f>
              <c:strCache>
                <c:ptCount val="1"/>
                <c:pt idx="0">
                  <c:v>Hendrina </c:v>
                </c:pt>
              </c:strCache>
            </c:strRef>
          </c:tx>
          <c:invertIfNegative val="0"/>
          <c:cat>
            <c:strRef>
              <c:f>'Appendix 9 (NORM SCORE)'!$D$48:$D$55</c:f>
              <c:strCache>
                <c:ptCount val="8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SP1</c:v>
                </c:pt>
                <c:pt idx="4">
                  <c:v>SP2</c:v>
                </c:pt>
                <c:pt idx="5">
                  <c:v>SP3</c:v>
                </c:pt>
                <c:pt idx="6">
                  <c:v>SH1</c:v>
                </c:pt>
                <c:pt idx="7">
                  <c:v>SH2</c:v>
                </c:pt>
              </c:strCache>
            </c:strRef>
          </c:cat>
          <c:val>
            <c:numRef>
              <c:f>'Appendix 9 (NORM SCORE)'!$F$48:$F$55</c:f>
              <c:numCache>
                <c:formatCode>General</c:formatCode>
                <c:ptCount val="8"/>
                <c:pt idx="0">
                  <c:v>0.88790000000000002</c:v>
                </c:pt>
                <c:pt idx="1">
                  <c:v>0.86899999999999999</c:v>
                </c:pt>
                <c:pt idx="2">
                  <c:v>0.96989999999999998</c:v>
                </c:pt>
                <c:pt idx="3">
                  <c:v>0.96989999999999998</c:v>
                </c:pt>
                <c:pt idx="4">
                  <c:v>0.9849</c:v>
                </c:pt>
                <c:pt idx="5">
                  <c:v>0.79979999999999996</c:v>
                </c:pt>
                <c:pt idx="6">
                  <c:v>0.98089999999999999</c:v>
                </c:pt>
                <c:pt idx="7">
                  <c:v>0.88990000000000002</c:v>
                </c:pt>
              </c:numCache>
            </c:numRef>
          </c:val>
        </c:ser>
        <c:ser>
          <c:idx val="2"/>
          <c:order val="2"/>
          <c:tx>
            <c:strRef>
              <c:f>'Appendix 9 (NORM SCORE)'!$G$47</c:f>
              <c:strCache>
                <c:ptCount val="1"/>
                <c:pt idx="0">
                  <c:v>Beaufort West</c:v>
                </c:pt>
              </c:strCache>
            </c:strRef>
          </c:tx>
          <c:invertIfNegative val="0"/>
          <c:cat>
            <c:strRef>
              <c:f>'Appendix 9 (NORM SCORE)'!$D$48:$D$55</c:f>
              <c:strCache>
                <c:ptCount val="8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SP1</c:v>
                </c:pt>
                <c:pt idx="4">
                  <c:v>SP2</c:v>
                </c:pt>
                <c:pt idx="5">
                  <c:v>SP3</c:v>
                </c:pt>
                <c:pt idx="6">
                  <c:v>SH1</c:v>
                </c:pt>
                <c:pt idx="7">
                  <c:v>SH2</c:v>
                </c:pt>
              </c:strCache>
            </c:strRef>
          </c:cat>
          <c:val>
            <c:numRef>
              <c:f>'Appendix 9 (NORM SCORE)'!$G$48:$G$55</c:f>
              <c:numCache>
                <c:formatCode>General</c:formatCode>
                <c:ptCount val="8"/>
                <c:pt idx="0">
                  <c:v>0.93940000000000001</c:v>
                </c:pt>
                <c:pt idx="1">
                  <c:v>0.90910000000000002</c:v>
                </c:pt>
                <c:pt idx="2">
                  <c:v>0.95960000000000001</c:v>
                </c:pt>
                <c:pt idx="3">
                  <c:v>0.9798</c:v>
                </c:pt>
                <c:pt idx="4">
                  <c:v>0.9919</c:v>
                </c:pt>
                <c:pt idx="5">
                  <c:v>0.60609999999999997</c:v>
                </c:pt>
                <c:pt idx="6">
                  <c:v>0.9899</c:v>
                </c:pt>
                <c:pt idx="7">
                  <c:v>0.96789999999999998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674432"/>
        <c:axId val="188675968"/>
      </c:barChart>
      <c:catAx>
        <c:axId val="1886744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675968"/>
        <c:crosses val="autoZero"/>
        <c:auto val="1"/>
        <c:lblAlgn val="ctr"/>
        <c:lblOffset val="100"/>
        <c:noMultiLvlLbl val="0"/>
      </c:catAx>
      <c:valAx>
        <c:axId val="188675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886744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'Appendix 9 (NORM SCORE)'!$E$71</c:f>
              <c:strCache>
                <c:ptCount val="1"/>
                <c:pt idx="0">
                  <c:v>Emalahleni</c:v>
                </c:pt>
              </c:strCache>
            </c:strRef>
          </c:tx>
          <c:invertIfNegative val="0"/>
          <c:cat>
            <c:strRef>
              <c:f>'Appendix 9 (NORM SCORE)'!$D$72:$D$77</c:f>
              <c:strCache>
                <c:ptCount val="6"/>
                <c:pt idx="0">
                  <c:v>EW1</c:v>
                </c:pt>
                <c:pt idx="1">
                  <c:v>EI1</c:v>
                </c:pt>
                <c:pt idx="2">
                  <c:v>EG1</c:v>
                </c:pt>
                <c:pt idx="3">
                  <c:v>EN1</c:v>
                </c:pt>
                <c:pt idx="4">
                  <c:v>EN2</c:v>
                </c:pt>
                <c:pt idx="5">
                  <c:v>ER1</c:v>
                </c:pt>
              </c:strCache>
            </c:strRef>
          </c:cat>
          <c:val>
            <c:numRef>
              <c:f>'Appendix 9 (NORM SCORE)'!$E$72:$E$77</c:f>
              <c:numCache>
                <c:formatCode>General</c:formatCode>
                <c:ptCount val="6"/>
                <c:pt idx="0">
                  <c:v>0.1515</c:v>
                </c:pt>
                <c:pt idx="1">
                  <c:v>0.90669999999999995</c:v>
                </c:pt>
                <c:pt idx="2">
                  <c:v>0.90669999999999995</c:v>
                </c:pt>
                <c:pt idx="3">
                  <c:v>0.90669999999999995</c:v>
                </c:pt>
                <c:pt idx="4">
                  <c:v>0.6</c:v>
                </c:pt>
                <c:pt idx="5">
                  <c:v>9.5899999999999999E-2</c:v>
                </c:pt>
              </c:numCache>
            </c:numRef>
          </c:val>
        </c:ser>
        <c:ser>
          <c:idx val="1"/>
          <c:order val="1"/>
          <c:tx>
            <c:strRef>
              <c:f>'Appendix 9 (NORM SCORE)'!$F$71</c:f>
              <c:strCache>
                <c:ptCount val="1"/>
                <c:pt idx="0">
                  <c:v>Hendrina </c:v>
                </c:pt>
              </c:strCache>
            </c:strRef>
          </c:tx>
          <c:invertIfNegative val="0"/>
          <c:cat>
            <c:strRef>
              <c:f>'Appendix 9 (NORM SCORE)'!$D$72:$D$77</c:f>
              <c:strCache>
                <c:ptCount val="6"/>
                <c:pt idx="0">
                  <c:v>EW1</c:v>
                </c:pt>
                <c:pt idx="1">
                  <c:v>EI1</c:v>
                </c:pt>
                <c:pt idx="2">
                  <c:v>EG1</c:v>
                </c:pt>
                <c:pt idx="3">
                  <c:v>EN1</c:v>
                </c:pt>
                <c:pt idx="4">
                  <c:v>EN2</c:v>
                </c:pt>
                <c:pt idx="5">
                  <c:v>ER1</c:v>
                </c:pt>
              </c:strCache>
            </c:strRef>
          </c:cat>
          <c:val>
            <c:numRef>
              <c:f>'Appendix 9 (NORM SCORE)'!$F$72:$F$77</c:f>
              <c:numCache>
                <c:formatCode>General</c:formatCode>
                <c:ptCount val="6"/>
                <c:pt idx="0">
                  <c:v>0.16159999999999999</c:v>
                </c:pt>
                <c:pt idx="1">
                  <c:v>0.90669999999999995</c:v>
                </c:pt>
                <c:pt idx="2">
                  <c:v>0.90669999999999995</c:v>
                </c:pt>
                <c:pt idx="3">
                  <c:v>0.90669999999999995</c:v>
                </c:pt>
                <c:pt idx="4">
                  <c:v>0.6</c:v>
                </c:pt>
                <c:pt idx="5">
                  <c:v>0.57550000000000001</c:v>
                </c:pt>
              </c:numCache>
            </c:numRef>
          </c:val>
        </c:ser>
        <c:ser>
          <c:idx val="2"/>
          <c:order val="2"/>
          <c:tx>
            <c:strRef>
              <c:f>'Appendix 9 (NORM SCORE)'!$G$71</c:f>
              <c:strCache>
                <c:ptCount val="1"/>
                <c:pt idx="0">
                  <c:v>Beaufort West</c:v>
                </c:pt>
              </c:strCache>
            </c:strRef>
          </c:tx>
          <c:invertIfNegative val="0"/>
          <c:cat>
            <c:strRef>
              <c:f>'Appendix 9 (NORM SCORE)'!$D$72:$D$77</c:f>
              <c:strCache>
                <c:ptCount val="6"/>
                <c:pt idx="0">
                  <c:v>EW1</c:v>
                </c:pt>
                <c:pt idx="1">
                  <c:v>EI1</c:v>
                </c:pt>
                <c:pt idx="2">
                  <c:v>EG1</c:v>
                </c:pt>
                <c:pt idx="3">
                  <c:v>EN1</c:v>
                </c:pt>
                <c:pt idx="4">
                  <c:v>EN2</c:v>
                </c:pt>
                <c:pt idx="5">
                  <c:v>ER1</c:v>
                </c:pt>
              </c:strCache>
            </c:strRef>
          </c:cat>
          <c:val>
            <c:numRef>
              <c:f>'Appendix 9 (NORM SCORE)'!$G$72:$G$77</c:f>
              <c:numCache>
                <c:formatCode>General</c:formatCode>
                <c:ptCount val="6"/>
                <c:pt idx="0">
                  <c:v>0.34339999999999998</c:v>
                </c:pt>
                <c:pt idx="1">
                  <c:v>0.74670000000000003</c:v>
                </c:pt>
                <c:pt idx="2">
                  <c:v>0.83330000000000004</c:v>
                </c:pt>
                <c:pt idx="3">
                  <c:v>0.83330000000000004</c:v>
                </c:pt>
                <c:pt idx="4">
                  <c:v>0.61899999999999999</c:v>
                </c:pt>
                <c:pt idx="5">
                  <c:v>0.63270000000000004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723584"/>
        <c:axId val="188725120"/>
      </c:barChart>
      <c:catAx>
        <c:axId val="1887235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725120"/>
        <c:crosses val="autoZero"/>
        <c:auto val="1"/>
        <c:lblAlgn val="ctr"/>
        <c:lblOffset val="100"/>
        <c:noMultiLvlLbl val="0"/>
      </c:catAx>
      <c:valAx>
        <c:axId val="18872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887235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'Appendix 9 (NORM SCORE)'!$E$90</c:f>
              <c:strCache>
                <c:ptCount val="1"/>
                <c:pt idx="0">
                  <c:v>Emalahleni</c:v>
                </c:pt>
              </c:strCache>
            </c:strRef>
          </c:tx>
          <c:invertIfNegative val="0"/>
          <c:cat>
            <c:strRef>
              <c:f>'Appendix 9 (NORM SCORE)'!$D$91:$D$94</c:f>
              <c:strCache>
                <c:ptCount val="4"/>
                <c:pt idx="0">
                  <c:v>TO1</c:v>
                </c:pt>
                <c:pt idx="1">
                  <c:v>TR1</c:v>
                </c:pt>
                <c:pt idx="2">
                  <c:v>TP1</c:v>
                </c:pt>
                <c:pt idx="3">
                  <c:v>TP2</c:v>
                </c:pt>
              </c:strCache>
            </c:strRef>
          </c:cat>
          <c:val>
            <c:numRef>
              <c:f>'Appendix 9 (NORM SCORE)'!$E$91:$E$94</c:f>
              <c:numCache>
                <c:formatCode>General</c:formatCode>
                <c:ptCount val="4"/>
                <c:pt idx="0">
                  <c:v>0.5333</c:v>
                </c:pt>
                <c:pt idx="1">
                  <c:v>0.92989999999999995</c:v>
                </c:pt>
                <c:pt idx="2">
                  <c:v>0.98850000000000005</c:v>
                </c:pt>
                <c:pt idx="3">
                  <c:v>0.65069999999999995</c:v>
                </c:pt>
              </c:numCache>
            </c:numRef>
          </c:val>
        </c:ser>
        <c:ser>
          <c:idx val="1"/>
          <c:order val="1"/>
          <c:tx>
            <c:strRef>
              <c:f>'Appendix 9 (NORM SCORE)'!$F$90</c:f>
              <c:strCache>
                <c:ptCount val="1"/>
                <c:pt idx="0">
                  <c:v>Hendrina </c:v>
                </c:pt>
              </c:strCache>
            </c:strRef>
          </c:tx>
          <c:invertIfNegative val="0"/>
          <c:cat>
            <c:strRef>
              <c:f>'Appendix 9 (NORM SCORE)'!$D$91:$D$94</c:f>
              <c:strCache>
                <c:ptCount val="4"/>
                <c:pt idx="0">
                  <c:v>TO1</c:v>
                </c:pt>
                <c:pt idx="1">
                  <c:v>TR1</c:v>
                </c:pt>
                <c:pt idx="2">
                  <c:v>TP1</c:v>
                </c:pt>
                <c:pt idx="3">
                  <c:v>TP2</c:v>
                </c:pt>
              </c:strCache>
            </c:strRef>
          </c:cat>
          <c:val>
            <c:numRef>
              <c:f>'Appendix 9 (NORM SCORE)'!$F$91:$F$94</c:f>
              <c:numCache>
                <c:formatCode>General</c:formatCode>
                <c:ptCount val="4"/>
                <c:pt idx="0">
                  <c:v>0.5333</c:v>
                </c:pt>
                <c:pt idx="1">
                  <c:v>0.89980000000000004</c:v>
                </c:pt>
                <c:pt idx="2">
                  <c:v>0.9798</c:v>
                </c:pt>
                <c:pt idx="3">
                  <c:v>0.95089999999999997</c:v>
                </c:pt>
              </c:numCache>
            </c:numRef>
          </c:val>
        </c:ser>
        <c:ser>
          <c:idx val="2"/>
          <c:order val="2"/>
          <c:tx>
            <c:strRef>
              <c:f>'Appendix 9 (NORM SCORE)'!$G$90</c:f>
              <c:strCache>
                <c:ptCount val="1"/>
                <c:pt idx="0">
                  <c:v>Beaufort West</c:v>
                </c:pt>
              </c:strCache>
            </c:strRef>
          </c:tx>
          <c:invertIfNegative val="0"/>
          <c:cat>
            <c:strRef>
              <c:f>'Appendix 9 (NORM SCORE)'!$D$91:$D$94</c:f>
              <c:strCache>
                <c:ptCount val="4"/>
                <c:pt idx="0">
                  <c:v>TO1</c:v>
                </c:pt>
                <c:pt idx="1">
                  <c:v>TR1</c:v>
                </c:pt>
                <c:pt idx="2">
                  <c:v>TP1</c:v>
                </c:pt>
                <c:pt idx="3">
                  <c:v>TP2</c:v>
                </c:pt>
              </c:strCache>
            </c:strRef>
          </c:cat>
          <c:val>
            <c:numRef>
              <c:f>'Appendix 9 (NORM SCORE)'!$G$91:$G$94</c:f>
              <c:numCache>
                <c:formatCode>General</c:formatCode>
                <c:ptCount val="4"/>
                <c:pt idx="0">
                  <c:v>0.43330000000000002</c:v>
                </c:pt>
                <c:pt idx="1">
                  <c:v>0.95960000000000001</c:v>
                </c:pt>
                <c:pt idx="2">
                  <c:v>0.9899</c:v>
                </c:pt>
                <c:pt idx="3">
                  <c:v>0.9899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752256"/>
        <c:axId val="188753792"/>
      </c:barChart>
      <c:catAx>
        <c:axId val="1887522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753792"/>
        <c:crosses val="autoZero"/>
        <c:auto val="1"/>
        <c:lblAlgn val="ctr"/>
        <c:lblOffset val="100"/>
        <c:noMultiLvlLbl val="0"/>
      </c:catAx>
      <c:valAx>
        <c:axId val="1887537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8875225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214091232548176"/>
          <c:y val="0.11348073416609517"/>
          <c:w val="0.56723449451087193"/>
          <c:h val="0.86271736331115456"/>
        </c:manualLayout>
      </c:layout>
      <c:radarChart>
        <c:radarStyle val="marker"/>
        <c:varyColors val="0"/>
        <c:ser>
          <c:idx val="0"/>
          <c:order val="0"/>
          <c:tx>
            <c:strRef>
              <c:f>'Appendix 10 (ISI SCORE)'!$D$4</c:f>
              <c:strCache>
                <c:ptCount val="1"/>
                <c:pt idx="0">
                  <c:v>Emalahleni </c:v>
                </c:pt>
              </c:strCache>
            </c:strRef>
          </c:tx>
          <c:cat>
            <c:strRef>
              <c:f>'Appendix 10 (ISI SCORE)'!$C$5:$C$9</c:f>
              <c:strCache>
                <c:ptCount val="5"/>
                <c:pt idx="0">
                  <c:v>Environmental dimension</c:v>
                </c:pt>
                <c:pt idx="1">
                  <c:v>Economical dimension</c:v>
                </c:pt>
                <c:pt idx="2">
                  <c:v>Technical dimension</c:v>
                </c:pt>
                <c:pt idx="3">
                  <c:v>Social dimension</c:v>
                </c:pt>
                <c:pt idx="4">
                  <c:v>Institutional dimension</c:v>
                </c:pt>
              </c:strCache>
            </c:strRef>
          </c:cat>
          <c:val>
            <c:numRef>
              <c:f>'Appendix 10 (ISI SCORE)'!$D$5:$D$9</c:f>
              <c:numCache>
                <c:formatCode>General</c:formatCode>
                <c:ptCount val="5"/>
                <c:pt idx="0">
                  <c:v>0.59460000000000002</c:v>
                </c:pt>
                <c:pt idx="1">
                  <c:v>0.38769999999999999</c:v>
                </c:pt>
                <c:pt idx="2">
                  <c:v>0.77559999999999996</c:v>
                </c:pt>
                <c:pt idx="3">
                  <c:v>0.65349999999999997</c:v>
                </c:pt>
                <c:pt idx="4">
                  <c:v>0.5343</c:v>
                </c:pt>
              </c:numCache>
            </c:numRef>
          </c:val>
        </c:ser>
        <c:ser>
          <c:idx val="1"/>
          <c:order val="1"/>
          <c:tx>
            <c:strRef>
              <c:f>'Appendix 10 (ISI SCORE)'!$E$4</c:f>
              <c:strCache>
                <c:ptCount val="1"/>
                <c:pt idx="0">
                  <c:v>Hendrina</c:v>
                </c:pt>
              </c:strCache>
            </c:strRef>
          </c:tx>
          <c:cat>
            <c:strRef>
              <c:f>'Appendix 10 (ISI SCORE)'!$C$5:$C$9</c:f>
              <c:strCache>
                <c:ptCount val="5"/>
                <c:pt idx="0">
                  <c:v>Environmental dimension</c:v>
                </c:pt>
                <c:pt idx="1">
                  <c:v>Economical dimension</c:v>
                </c:pt>
                <c:pt idx="2">
                  <c:v>Technical dimension</c:v>
                </c:pt>
                <c:pt idx="3">
                  <c:v>Social dimension</c:v>
                </c:pt>
                <c:pt idx="4">
                  <c:v>Institutional dimension</c:v>
                </c:pt>
              </c:strCache>
            </c:strRef>
          </c:cat>
          <c:val>
            <c:numRef>
              <c:f>'Appendix 10 (ISI SCORE)'!$E$5:$E$9</c:f>
              <c:numCache>
                <c:formatCode>General</c:formatCode>
                <c:ptCount val="5"/>
                <c:pt idx="0">
                  <c:v>0.67620000000000002</c:v>
                </c:pt>
                <c:pt idx="1">
                  <c:v>0.56430000000000002</c:v>
                </c:pt>
                <c:pt idx="2">
                  <c:v>0.84089999999999998</c:v>
                </c:pt>
                <c:pt idx="3">
                  <c:v>0.91900000000000004</c:v>
                </c:pt>
                <c:pt idx="4">
                  <c:v>0.59050000000000002</c:v>
                </c:pt>
              </c:numCache>
            </c:numRef>
          </c:val>
        </c:ser>
        <c:ser>
          <c:idx val="2"/>
          <c:order val="2"/>
          <c:tx>
            <c:strRef>
              <c:f>'Appendix 10 (ISI SCORE)'!$F$4</c:f>
              <c:strCache>
                <c:ptCount val="1"/>
                <c:pt idx="0">
                  <c:v>Beaufort West </c:v>
                </c:pt>
              </c:strCache>
            </c:strRef>
          </c:tx>
          <c:cat>
            <c:strRef>
              <c:f>'Appendix 10 (ISI SCORE)'!$C$5:$C$9</c:f>
              <c:strCache>
                <c:ptCount val="5"/>
                <c:pt idx="0">
                  <c:v>Environmental dimension</c:v>
                </c:pt>
                <c:pt idx="1">
                  <c:v>Economical dimension</c:v>
                </c:pt>
                <c:pt idx="2">
                  <c:v>Technical dimension</c:v>
                </c:pt>
                <c:pt idx="3">
                  <c:v>Social dimension</c:v>
                </c:pt>
                <c:pt idx="4">
                  <c:v>Institutional dimension</c:v>
                </c:pt>
              </c:strCache>
            </c:strRef>
          </c:cat>
          <c:val>
            <c:numRef>
              <c:f>'Appendix 10 (ISI SCORE)'!$F$5:$F$9</c:f>
              <c:numCache>
                <c:formatCode>General</c:formatCode>
                <c:ptCount val="5"/>
                <c:pt idx="0">
                  <c:v>0.66800000000000004</c:v>
                </c:pt>
                <c:pt idx="1">
                  <c:v>0.4778</c:v>
                </c:pt>
                <c:pt idx="2">
                  <c:v>0.83099999999999996</c:v>
                </c:pt>
                <c:pt idx="3">
                  <c:v>0.91790000000000005</c:v>
                </c:pt>
                <c:pt idx="4">
                  <c:v>0.84730000000000005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826368"/>
        <c:axId val="188827904"/>
      </c:radarChart>
      <c:catAx>
        <c:axId val="18882636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88827904"/>
        <c:crosses val="autoZero"/>
        <c:auto val="1"/>
        <c:lblAlgn val="ctr"/>
        <c:lblOffset val="100"/>
        <c:noMultiLvlLbl val="0"/>
      </c:catAx>
      <c:valAx>
        <c:axId val="188827904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88826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335439784757408"/>
          <c:y val="8.3065625284234931E-2"/>
          <c:w val="0.22888177206299137"/>
          <c:h val="0.1726291582236630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668674133608505"/>
          <c:y val="5.0855137466280509E-2"/>
          <c:w val="0.61424463596014245"/>
          <c:h val="0.89828972506743898"/>
        </c:manualLayout>
      </c:layout>
      <c:radarChart>
        <c:radarStyle val="marker"/>
        <c:varyColors val="0"/>
        <c:ser>
          <c:idx val="0"/>
          <c:order val="0"/>
          <c:tx>
            <c:strRef>
              <c:f>'Appendix 10 (ISI SCORE)'!$C$32</c:f>
              <c:strCache>
                <c:ptCount val="1"/>
                <c:pt idx="0">
                  <c:v>Integrated sustainability index score </c:v>
                </c:pt>
              </c:strCache>
            </c:strRef>
          </c:tx>
          <c:marker>
            <c:spPr>
              <a:solidFill>
                <a:schemeClr val="accent2">
                  <a:lumMod val="75000"/>
                </a:schemeClr>
              </a:solidFill>
            </c:spPr>
          </c:marker>
          <c:cat>
            <c:strRef>
              <c:f>'Appendix 10 (ISI SCORE)'!$D$31:$F$31</c:f>
              <c:strCache>
                <c:ptCount val="3"/>
                <c:pt idx="0">
                  <c:v>Emalahleni </c:v>
                </c:pt>
                <c:pt idx="1">
                  <c:v>Hendrina</c:v>
                </c:pt>
                <c:pt idx="2">
                  <c:v>Beaufort West </c:v>
                </c:pt>
              </c:strCache>
            </c:strRef>
          </c:cat>
          <c:val>
            <c:numRef>
              <c:f>'Appendix 10 (ISI SCORE)'!$D$32:$F$32</c:f>
              <c:numCache>
                <c:formatCode>General</c:formatCode>
                <c:ptCount val="3"/>
                <c:pt idx="0">
                  <c:v>0.58909999999999996</c:v>
                </c:pt>
                <c:pt idx="1">
                  <c:v>0.71819999999999995</c:v>
                </c:pt>
                <c:pt idx="2">
                  <c:v>0.74839999999999995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864000"/>
        <c:axId val="188865920"/>
      </c:radarChart>
      <c:catAx>
        <c:axId val="188864000"/>
        <c:scaling>
          <c:orientation val="minMax"/>
        </c:scaling>
        <c:delete val="0"/>
        <c:axPos val="b"/>
        <c:majorGridlines/>
        <c:majorTickMark val="none"/>
        <c:minorTickMark val="none"/>
        <c:tickLblPos val="nextTo"/>
        <c:spPr>
          <a:ln w="9525">
            <a:noFill/>
          </a:ln>
        </c:spPr>
        <c:crossAx val="188865920"/>
        <c:crosses val="autoZero"/>
        <c:auto val="1"/>
        <c:lblAlgn val="ctr"/>
        <c:lblOffset val="100"/>
        <c:noMultiLvlLbl val="0"/>
      </c:catAx>
      <c:valAx>
        <c:axId val="188865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88640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'Appendix 8 (EVLUTN SCORE)'!$E$19</c:f>
              <c:strCache>
                <c:ptCount val="1"/>
                <c:pt idx="0">
                  <c:v>Emalahleni </c:v>
                </c:pt>
              </c:strCache>
            </c:strRef>
          </c:tx>
          <c:invertIfNegative val="0"/>
          <c:cat>
            <c:strRef>
              <c:f>'Appendix 8 (EVLUTN SCORE)'!$C$20</c:f>
              <c:strCache>
                <c:ptCount val="1"/>
                <c:pt idx="0">
                  <c:v>Blue drop score (%)</c:v>
                </c:pt>
              </c:strCache>
            </c:strRef>
          </c:cat>
          <c:val>
            <c:numRef>
              <c:f>'Appendix 8 (EVLUTN SCORE)'!$E$20</c:f>
              <c:numCache>
                <c:formatCode>General</c:formatCode>
                <c:ptCount val="1"/>
                <c:pt idx="0">
                  <c:v>98.5</c:v>
                </c:pt>
              </c:numCache>
            </c:numRef>
          </c:val>
        </c:ser>
        <c:ser>
          <c:idx val="1"/>
          <c:order val="1"/>
          <c:tx>
            <c:strRef>
              <c:f>'Appendix 8 (EVLUTN SCORE)'!$F$19</c:f>
              <c:strCache>
                <c:ptCount val="1"/>
                <c:pt idx="0">
                  <c:v>Hendrina</c:v>
                </c:pt>
              </c:strCache>
            </c:strRef>
          </c:tx>
          <c:invertIfNegative val="0"/>
          <c:cat>
            <c:strRef>
              <c:f>'Appendix 8 (EVLUTN SCORE)'!$C$20</c:f>
              <c:strCache>
                <c:ptCount val="1"/>
                <c:pt idx="0">
                  <c:v>Blue drop score (%)</c:v>
                </c:pt>
              </c:strCache>
            </c:strRef>
          </c:cat>
          <c:val>
            <c:numRef>
              <c:f>'Appendix 8 (EVLUTN SCORE)'!$F$20</c:f>
              <c:numCache>
                <c:formatCode>General</c:formatCode>
                <c:ptCount val="1"/>
                <c:pt idx="0">
                  <c:v>99.07</c:v>
                </c:pt>
              </c:numCache>
            </c:numRef>
          </c:val>
        </c:ser>
        <c:ser>
          <c:idx val="2"/>
          <c:order val="2"/>
          <c:tx>
            <c:strRef>
              <c:f>'Appendix 8 (EVLUTN SCORE)'!$G$19</c:f>
              <c:strCache>
                <c:ptCount val="1"/>
                <c:pt idx="0">
                  <c:v>Beaufort West </c:v>
                </c:pt>
              </c:strCache>
            </c:strRef>
          </c:tx>
          <c:invertIfNegative val="0"/>
          <c:cat>
            <c:strRef>
              <c:f>'Appendix 8 (EVLUTN SCORE)'!$C$20</c:f>
              <c:strCache>
                <c:ptCount val="1"/>
                <c:pt idx="0">
                  <c:v>Blue drop score (%)</c:v>
                </c:pt>
              </c:strCache>
            </c:strRef>
          </c:cat>
          <c:val>
            <c:numRef>
              <c:f>'Appendix 8 (EVLUTN SCORE)'!$G$20</c:f>
              <c:numCache>
                <c:formatCode>General</c:formatCode>
                <c:ptCount val="1"/>
                <c:pt idx="0">
                  <c:v>95.22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533376"/>
        <c:axId val="188539264"/>
      </c:barChart>
      <c:catAx>
        <c:axId val="1885333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539264"/>
        <c:crosses val="autoZero"/>
        <c:auto val="1"/>
        <c:lblAlgn val="ctr"/>
        <c:lblOffset val="100"/>
        <c:noMultiLvlLbl val="0"/>
      </c:catAx>
      <c:valAx>
        <c:axId val="1885392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.1010752688172043"/>
              <c:y val="0.3944724263084519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885333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'Appendix 8 (EVLUTN SCORE)'!$E$42</c:f>
              <c:strCache>
                <c:ptCount val="1"/>
                <c:pt idx="0">
                  <c:v>Emalahleni</c:v>
                </c:pt>
              </c:strCache>
            </c:strRef>
          </c:tx>
          <c:invertIfNegative val="0"/>
          <c:cat>
            <c:strRef>
              <c:f>'Appendix 8 (EVLUTN SCORE)'!$D$43:$D$47</c:f>
              <c:strCache>
                <c:ptCount val="5"/>
                <c:pt idx="0">
                  <c:v>EI1</c:v>
                </c:pt>
                <c:pt idx="1">
                  <c:v>EG1</c:v>
                </c:pt>
                <c:pt idx="2">
                  <c:v>EN1</c:v>
                </c:pt>
                <c:pt idx="3">
                  <c:v>EN2</c:v>
                </c:pt>
                <c:pt idx="4">
                  <c:v>TO1</c:v>
                </c:pt>
              </c:strCache>
            </c:strRef>
          </c:cat>
          <c:val>
            <c:numRef>
              <c:f>'Appendix 8 (EVLUTN SCORE)'!$E$43:$E$47</c:f>
              <c:numCache>
                <c:formatCode>General</c:formatCode>
                <c:ptCount val="5"/>
                <c:pt idx="0">
                  <c:v>0.28000000000000003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1.8</c:v>
                </c:pt>
                <c:pt idx="4">
                  <c:v>1.4</c:v>
                </c:pt>
              </c:numCache>
            </c:numRef>
          </c:val>
        </c:ser>
        <c:ser>
          <c:idx val="1"/>
          <c:order val="1"/>
          <c:tx>
            <c:strRef>
              <c:f>'Appendix 8 (EVLUTN SCORE)'!$F$42</c:f>
              <c:strCache>
                <c:ptCount val="1"/>
                <c:pt idx="0">
                  <c:v>Hendrina</c:v>
                </c:pt>
              </c:strCache>
            </c:strRef>
          </c:tx>
          <c:invertIfNegative val="0"/>
          <c:cat>
            <c:strRef>
              <c:f>'Appendix 8 (EVLUTN SCORE)'!$D$43:$D$47</c:f>
              <c:strCache>
                <c:ptCount val="5"/>
                <c:pt idx="0">
                  <c:v>EI1</c:v>
                </c:pt>
                <c:pt idx="1">
                  <c:v>EG1</c:v>
                </c:pt>
                <c:pt idx="2">
                  <c:v>EN1</c:v>
                </c:pt>
                <c:pt idx="3">
                  <c:v>EN2</c:v>
                </c:pt>
                <c:pt idx="4">
                  <c:v>TO1</c:v>
                </c:pt>
              </c:strCache>
            </c:strRef>
          </c:cat>
          <c:val>
            <c:numRef>
              <c:f>'Appendix 8 (EVLUTN SCORE)'!$F$43:$F$47</c:f>
              <c:numCache>
                <c:formatCode>General</c:formatCode>
                <c:ptCount val="5"/>
                <c:pt idx="0">
                  <c:v>0.28000000000000003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1.8</c:v>
                </c:pt>
                <c:pt idx="4">
                  <c:v>1.4</c:v>
                </c:pt>
              </c:numCache>
            </c:numRef>
          </c:val>
        </c:ser>
        <c:ser>
          <c:idx val="2"/>
          <c:order val="2"/>
          <c:tx>
            <c:strRef>
              <c:f>'Appendix 8 (EVLUTN SCORE)'!$G$42</c:f>
              <c:strCache>
                <c:ptCount val="1"/>
                <c:pt idx="0">
                  <c:v>Beaufort West</c:v>
                </c:pt>
              </c:strCache>
            </c:strRef>
          </c:tx>
          <c:invertIfNegative val="0"/>
          <c:cat>
            <c:strRef>
              <c:f>'Appendix 8 (EVLUTN SCORE)'!$D$43:$D$47</c:f>
              <c:strCache>
                <c:ptCount val="5"/>
                <c:pt idx="0">
                  <c:v>EI1</c:v>
                </c:pt>
                <c:pt idx="1">
                  <c:v>EG1</c:v>
                </c:pt>
                <c:pt idx="2">
                  <c:v>EN1</c:v>
                </c:pt>
                <c:pt idx="3">
                  <c:v>EN2</c:v>
                </c:pt>
                <c:pt idx="4">
                  <c:v>TO1</c:v>
                </c:pt>
              </c:strCache>
            </c:strRef>
          </c:cat>
          <c:val>
            <c:numRef>
              <c:f>'Appendix 8 (EVLUTN SCORE)'!$G$43:$G$47</c:f>
              <c:numCache>
                <c:formatCode>General</c:formatCode>
                <c:ptCount val="5"/>
                <c:pt idx="0">
                  <c:v>0.76</c:v>
                </c:pt>
                <c:pt idx="1">
                  <c:v>0.5</c:v>
                </c:pt>
                <c:pt idx="2">
                  <c:v>0.5</c:v>
                </c:pt>
                <c:pt idx="3">
                  <c:v>1.9</c:v>
                </c:pt>
                <c:pt idx="4">
                  <c:v>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277504"/>
        <c:axId val="188279040"/>
      </c:barChart>
      <c:catAx>
        <c:axId val="18827750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279040"/>
        <c:crosses val="autoZero"/>
        <c:auto val="1"/>
        <c:lblAlgn val="ctr"/>
        <c:lblOffset val="100"/>
        <c:noMultiLvlLbl val="0"/>
      </c:catAx>
      <c:valAx>
        <c:axId val="188279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882775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'Appendix 8 (EVLUTN SCORE)'!$E$54</c:f>
              <c:strCache>
                <c:ptCount val="1"/>
                <c:pt idx="0">
                  <c:v>Emalahleni</c:v>
                </c:pt>
              </c:strCache>
            </c:strRef>
          </c:tx>
          <c:invertIfNegative val="0"/>
          <c:cat>
            <c:strRef>
              <c:f>'Appendix 8 (EVLUTN SCORE)'!$D$55:$D$58</c:f>
              <c:strCache>
                <c:ptCount val="4"/>
                <c:pt idx="0">
                  <c:v>EW1</c:v>
                </c:pt>
                <c:pt idx="1">
                  <c:v>TR1</c:v>
                </c:pt>
                <c:pt idx="2">
                  <c:v>TP1</c:v>
                </c:pt>
                <c:pt idx="3">
                  <c:v>TP2</c:v>
                </c:pt>
              </c:strCache>
            </c:strRef>
          </c:cat>
          <c:val>
            <c:numRef>
              <c:f>'Appendix 8 (EVLUTN SCORE)'!$E$55:$E$58</c:f>
              <c:numCache>
                <c:formatCode>General</c:formatCode>
                <c:ptCount val="4"/>
                <c:pt idx="0">
                  <c:v>16</c:v>
                </c:pt>
                <c:pt idx="1">
                  <c:v>93</c:v>
                </c:pt>
                <c:pt idx="2">
                  <c:v>98.86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'Appendix 8 (EVLUTN SCORE)'!$F$54</c:f>
              <c:strCache>
                <c:ptCount val="1"/>
                <c:pt idx="0">
                  <c:v>Hendrina</c:v>
                </c:pt>
              </c:strCache>
            </c:strRef>
          </c:tx>
          <c:invertIfNegative val="0"/>
          <c:cat>
            <c:strRef>
              <c:f>'Appendix 8 (EVLUTN SCORE)'!$D$55:$D$58</c:f>
              <c:strCache>
                <c:ptCount val="4"/>
                <c:pt idx="0">
                  <c:v>EW1</c:v>
                </c:pt>
                <c:pt idx="1">
                  <c:v>TR1</c:v>
                </c:pt>
                <c:pt idx="2">
                  <c:v>TP1</c:v>
                </c:pt>
                <c:pt idx="3">
                  <c:v>TP2</c:v>
                </c:pt>
              </c:strCache>
            </c:strRef>
          </c:cat>
          <c:val>
            <c:numRef>
              <c:f>'Appendix 8 (EVLUTN SCORE)'!$F$55:$F$58</c:f>
              <c:numCache>
                <c:formatCode>General</c:formatCode>
                <c:ptCount val="4"/>
                <c:pt idx="0">
                  <c:v>17</c:v>
                </c:pt>
                <c:pt idx="1">
                  <c:v>90</c:v>
                </c:pt>
                <c:pt idx="2">
                  <c:v>98</c:v>
                </c:pt>
                <c:pt idx="3">
                  <c:v>5</c:v>
                </c:pt>
              </c:numCache>
            </c:numRef>
          </c:val>
        </c:ser>
        <c:ser>
          <c:idx val="2"/>
          <c:order val="2"/>
          <c:tx>
            <c:strRef>
              <c:f>'Appendix 8 (EVLUTN SCORE)'!$G$54</c:f>
              <c:strCache>
                <c:ptCount val="1"/>
                <c:pt idx="0">
                  <c:v>Beaufort West</c:v>
                </c:pt>
              </c:strCache>
            </c:strRef>
          </c:tx>
          <c:invertIfNegative val="0"/>
          <c:cat>
            <c:strRef>
              <c:f>'Appendix 8 (EVLUTN SCORE)'!$D$55:$D$58</c:f>
              <c:strCache>
                <c:ptCount val="4"/>
                <c:pt idx="0">
                  <c:v>EW1</c:v>
                </c:pt>
                <c:pt idx="1">
                  <c:v>TR1</c:v>
                </c:pt>
                <c:pt idx="2">
                  <c:v>TP1</c:v>
                </c:pt>
                <c:pt idx="3">
                  <c:v>TP2</c:v>
                </c:pt>
              </c:strCache>
            </c:strRef>
          </c:cat>
          <c:val>
            <c:numRef>
              <c:f>'Appendix 8 (EVLUTN SCORE)'!$G$55:$G$58</c:f>
              <c:numCache>
                <c:formatCode>General</c:formatCode>
                <c:ptCount val="4"/>
                <c:pt idx="0">
                  <c:v>35</c:v>
                </c:pt>
                <c:pt idx="1">
                  <c:v>96</c:v>
                </c:pt>
                <c:pt idx="2">
                  <c:v>99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306176"/>
        <c:axId val="188307712"/>
      </c:barChart>
      <c:catAx>
        <c:axId val="1883061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307712"/>
        <c:crosses val="autoZero"/>
        <c:auto val="1"/>
        <c:lblAlgn val="ctr"/>
        <c:lblOffset val="100"/>
        <c:noMultiLvlLbl val="0"/>
      </c:catAx>
      <c:valAx>
        <c:axId val="1883077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883061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'Appendix 8 (EVLUTN SCORE)'!$E$71</c:f>
              <c:strCache>
                <c:ptCount val="1"/>
                <c:pt idx="0">
                  <c:v>Emalahleni</c:v>
                </c:pt>
              </c:strCache>
            </c:strRef>
          </c:tx>
          <c:invertIfNegative val="0"/>
          <c:cat>
            <c:strRef>
              <c:f>'Appendix 8 (EVLUTN SCORE)'!$D$72:$D$73</c:f>
              <c:strCache>
                <c:ptCount val="2"/>
                <c:pt idx="0">
                  <c:v>EL1</c:v>
                </c:pt>
                <c:pt idx="1">
                  <c:v>EL2</c:v>
                </c:pt>
              </c:strCache>
            </c:strRef>
          </c:cat>
          <c:val>
            <c:numRef>
              <c:f>'Appendix 8 (EVLUTN SCORE)'!$E$72:$E$73</c:f>
              <c:numCache>
                <c:formatCode>General</c:formatCode>
                <c:ptCount val="2"/>
                <c:pt idx="0">
                  <c:v>14.85</c:v>
                </c:pt>
                <c:pt idx="1">
                  <c:v>1.25</c:v>
                </c:pt>
              </c:numCache>
            </c:numRef>
          </c:val>
        </c:ser>
        <c:ser>
          <c:idx val="1"/>
          <c:order val="1"/>
          <c:tx>
            <c:strRef>
              <c:f>'Appendix 8 (EVLUTN SCORE)'!$F$71</c:f>
              <c:strCache>
                <c:ptCount val="1"/>
                <c:pt idx="0">
                  <c:v>Hendrina</c:v>
                </c:pt>
              </c:strCache>
            </c:strRef>
          </c:tx>
          <c:invertIfNegative val="0"/>
          <c:cat>
            <c:strRef>
              <c:f>'Appendix 8 (EVLUTN SCORE)'!$D$72:$D$73</c:f>
              <c:strCache>
                <c:ptCount val="2"/>
                <c:pt idx="0">
                  <c:v>EL1</c:v>
                </c:pt>
                <c:pt idx="1">
                  <c:v>EL2</c:v>
                </c:pt>
              </c:strCache>
            </c:strRef>
          </c:cat>
          <c:val>
            <c:numRef>
              <c:f>'Appendix 8 (EVLUTN SCORE)'!$F$72:$F$73</c:f>
              <c:numCache>
                <c:formatCode>General</c:formatCode>
                <c:ptCount val="2"/>
                <c:pt idx="0">
                  <c:v>10.41</c:v>
                </c:pt>
                <c:pt idx="1">
                  <c:v>0.98</c:v>
                </c:pt>
              </c:numCache>
            </c:numRef>
          </c:val>
        </c:ser>
        <c:ser>
          <c:idx val="2"/>
          <c:order val="2"/>
          <c:tx>
            <c:strRef>
              <c:f>'Appendix 8 (EVLUTN SCORE)'!$G$71</c:f>
              <c:strCache>
                <c:ptCount val="1"/>
                <c:pt idx="0">
                  <c:v>Beaufort West</c:v>
                </c:pt>
              </c:strCache>
            </c:strRef>
          </c:tx>
          <c:invertIfNegative val="0"/>
          <c:cat>
            <c:strRef>
              <c:f>'Appendix 8 (EVLUTN SCORE)'!$D$72:$D$73</c:f>
              <c:strCache>
                <c:ptCount val="2"/>
                <c:pt idx="0">
                  <c:v>EL1</c:v>
                </c:pt>
                <c:pt idx="1">
                  <c:v>EL2</c:v>
                </c:pt>
              </c:strCache>
            </c:strRef>
          </c:cat>
          <c:val>
            <c:numRef>
              <c:f>'Appendix 8 (EVLUTN SCORE)'!$G$72:$G$73</c:f>
              <c:numCache>
                <c:formatCode>General</c:formatCode>
                <c:ptCount val="2"/>
                <c:pt idx="0">
                  <c:v>8.0299999999999994</c:v>
                </c:pt>
                <c:pt idx="1">
                  <c:v>2.61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333440"/>
        <c:axId val="188339328"/>
      </c:barChart>
      <c:catAx>
        <c:axId val="1883334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339328"/>
        <c:crosses val="autoZero"/>
        <c:auto val="1"/>
        <c:lblAlgn val="ctr"/>
        <c:lblOffset val="100"/>
        <c:noMultiLvlLbl val="0"/>
      </c:catAx>
      <c:valAx>
        <c:axId val="1883393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Zar/m3</a:t>
                </a:r>
              </a:p>
            </c:rich>
          </c:tx>
          <c:layout>
            <c:manualLayout>
              <c:xMode val="edge"/>
              <c:yMode val="edge"/>
              <c:x val="7.459016072500492E-2"/>
              <c:y val="0.262070209973753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883334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'Appendix 8 (EVLUTN SCORE)'!$E$89</c:f>
              <c:strCache>
                <c:ptCount val="1"/>
                <c:pt idx="0">
                  <c:v>Emalahleni</c:v>
                </c:pt>
              </c:strCache>
            </c:strRef>
          </c:tx>
          <c:invertIfNegative val="0"/>
          <c:cat>
            <c:strRef>
              <c:f>'Appendix 8 (EVLUTN SCORE)'!$D$90:$D$97</c:f>
              <c:strCache>
                <c:ptCount val="8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SP1</c:v>
                </c:pt>
                <c:pt idx="4">
                  <c:v>SP2</c:v>
                </c:pt>
                <c:pt idx="5">
                  <c:v>SP3</c:v>
                </c:pt>
                <c:pt idx="6">
                  <c:v>SH1</c:v>
                </c:pt>
                <c:pt idx="7">
                  <c:v>SH2</c:v>
                </c:pt>
              </c:strCache>
            </c:strRef>
          </c:cat>
          <c:val>
            <c:numRef>
              <c:f>'Appendix 8 (EVLUTN SCORE)'!$E$90:$E$97</c:f>
              <c:numCache>
                <c:formatCode>General</c:formatCode>
                <c:ptCount val="8"/>
                <c:pt idx="0">
                  <c:v>54</c:v>
                </c:pt>
                <c:pt idx="1">
                  <c:v>29.6</c:v>
                </c:pt>
                <c:pt idx="2">
                  <c:v>21</c:v>
                </c:pt>
                <c:pt idx="3">
                  <c:v>21</c:v>
                </c:pt>
                <c:pt idx="4">
                  <c:v>90.3</c:v>
                </c:pt>
                <c:pt idx="5">
                  <c:v>83</c:v>
                </c:pt>
                <c:pt idx="6">
                  <c:v>2.8</c:v>
                </c:pt>
                <c:pt idx="7">
                  <c:v>86</c:v>
                </c:pt>
              </c:numCache>
            </c:numRef>
          </c:val>
        </c:ser>
        <c:ser>
          <c:idx val="1"/>
          <c:order val="1"/>
          <c:tx>
            <c:strRef>
              <c:f>'Appendix 8 (EVLUTN SCORE)'!$F$89</c:f>
              <c:strCache>
                <c:ptCount val="1"/>
                <c:pt idx="0">
                  <c:v>Hendrina</c:v>
                </c:pt>
              </c:strCache>
            </c:strRef>
          </c:tx>
          <c:invertIfNegative val="0"/>
          <c:cat>
            <c:strRef>
              <c:f>'Appendix 8 (EVLUTN SCORE)'!$D$90:$D$97</c:f>
              <c:strCache>
                <c:ptCount val="8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SP1</c:v>
                </c:pt>
                <c:pt idx="4">
                  <c:v>SP2</c:v>
                </c:pt>
                <c:pt idx="5">
                  <c:v>SP3</c:v>
                </c:pt>
                <c:pt idx="6">
                  <c:v>SH1</c:v>
                </c:pt>
                <c:pt idx="7">
                  <c:v>SH2</c:v>
                </c:pt>
              </c:strCache>
            </c:strRef>
          </c:cat>
          <c:val>
            <c:numRef>
              <c:f>'Appendix 8 (EVLUTN SCORE)'!$F$90:$F$97</c:f>
              <c:numCache>
                <c:formatCode>General</c:formatCode>
                <c:ptCount val="8"/>
                <c:pt idx="0">
                  <c:v>88.8</c:v>
                </c:pt>
                <c:pt idx="1">
                  <c:v>13.1</c:v>
                </c:pt>
                <c:pt idx="2">
                  <c:v>97</c:v>
                </c:pt>
                <c:pt idx="3">
                  <c:v>97</c:v>
                </c:pt>
                <c:pt idx="4">
                  <c:v>98.5</c:v>
                </c:pt>
                <c:pt idx="5">
                  <c:v>80</c:v>
                </c:pt>
                <c:pt idx="6">
                  <c:v>2</c:v>
                </c:pt>
                <c:pt idx="7">
                  <c:v>89</c:v>
                </c:pt>
              </c:numCache>
            </c:numRef>
          </c:val>
        </c:ser>
        <c:ser>
          <c:idx val="2"/>
          <c:order val="2"/>
          <c:tx>
            <c:strRef>
              <c:f>'Appendix 8 (EVLUTN SCORE)'!$G$89</c:f>
              <c:strCache>
                <c:ptCount val="1"/>
                <c:pt idx="0">
                  <c:v>Beaufort West</c:v>
                </c:pt>
              </c:strCache>
            </c:strRef>
          </c:tx>
          <c:invertIfNegative val="0"/>
          <c:cat>
            <c:strRef>
              <c:f>'Appendix 8 (EVLUTN SCORE)'!$D$90:$D$97</c:f>
              <c:strCache>
                <c:ptCount val="8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SP1</c:v>
                </c:pt>
                <c:pt idx="4">
                  <c:v>SP2</c:v>
                </c:pt>
                <c:pt idx="5">
                  <c:v>SP3</c:v>
                </c:pt>
                <c:pt idx="6">
                  <c:v>SH1</c:v>
                </c:pt>
                <c:pt idx="7">
                  <c:v>SH2</c:v>
                </c:pt>
              </c:strCache>
            </c:strRef>
          </c:cat>
          <c:val>
            <c:numRef>
              <c:f>'Appendix 8 (EVLUTN SCORE)'!$G$90:$G$97</c:f>
              <c:numCache>
                <c:formatCode>General</c:formatCode>
                <c:ptCount val="8"/>
                <c:pt idx="0">
                  <c:v>94</c:v>
                </c:pt>
                <c:pt idx="1">
                  <c:v>10</c:v>
                </c:pt>
                <c:pt idx="2">
                  <c:v>96</c:v>
                </c:pt>
                <c:pt idx="3">
                  <c:v>98</c:v>
                </c:pt>
                <c:pt idx="4">
                  <c:v>99.2</c:v>
                </c:pt>
                <c:pt idx="5">
                  <c:v>40</c:v>
                </c:pt>
                <c:pt idx="6">
                  <c:v>2</c:v>
                </c:pt>
                <c:pt idx="7">
                  <c:v>96.8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428672"/>
        <c:axId val="188430208"/>
      </c:barChart>
      <c:catAx>
        <c:axId val="1884286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430208"/>
        <c:crosses val="autoZero"/>
        <c:auto val="1"/>
        <c:lblAlgn val="ctr"/>
        <c:lblOffset val="100"/>
        <c:noMultiLvlLbl val="0"/>
      </c:catAx>
      <c:valAx>
        <c:axId val="1884302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 Respondent</a:t>
                </a:r>
                <a:r>
                  <a:rPr lang="en-US" baseline="0"/>
                  <a:t> per household 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5.6811591609650047E-2"/>
              <c:y val="8.832203266258383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8842867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'Appendix 8 (EVLUTN SCORE)'!$E$110</c:f>
              <c:strCache>
                <c:ptCount val="1"/>
                <c:pt idx="0">
                  <c:v>Emalahleni</c:v>
                </c:pt>
              </c:strCache>
            </c:strRef>
          </c:tx>
          <c:invertIfNegative val="0"/>
          <c:cat>
            <c:strRef>
              <c:f>'Appendix 8 (EVLUTN SCORE)'!$D$111:$D$116</c:f>
              <c:strCache>
                <c:ptCount val="6"/>
                <c:pt idx="0">
                  <c:v>IP1</c:v>
                </c:pt>
                <c:pt idx="1">
                  <c:v>IC1</c:v>
                </c:pt>
                <c:pt idx="2">
                  <c:v>IN1</c:v>
                </c:pt>
                <c:pt idx="3">
                  <c:v>IS1</c:v>
                </c:pt>
                <c:pt idx="4">
                  <c:v>IS2</c:v>
                </c:pt>
                <c:pt idx="5">
                  <c:v>IS2</c:v>
                </c:pt>
              </c:strCache>
            </c:strRef>
          </c:cat>
          <c:val>
            <c:numRef>
              <c:f>'Appendix 8 (EVLUTN SCORE)'!$E$111:$E$116</c:f>
              <c:numCache>
                <c:formatCode>General</c:formatCode>
                <c:ptCount val="6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</c:ser>
        <c:ser>
          <c:idx val="1"/>
          <c:order val="1"/>
          <c:tx>
            <c:strRef>
              <c:f>'Appendix 8 (EVLUTN SCORE)'!$F$110</c:f>
              <c:strCache>
                <c:ptCount val="1"/>
                <c:pt idx="0">
                  <c:v>Hendrina</c:v>
                </c:pt>
              </c:strCache>
            </c:strRef>
          </c:tx>
          <c:invertIfNegative val="0"/>
          <c:cat>
            <c:strRef>
              <c:f>'Appendix 8 (EVLUTN SCORE)'!$D$111:$D$116</c:f>
              <c:strCache>
                <c:ptCount val="6"/>
                <c:pt idx="0">
                  <c:v>IP1</c:v>
                </c:pt>
                <c:pt idx="1">
                  <c:v>IC1</c:v>
                </c:pt>
                <c:pt idx="2">
                  <c:v>IN1</c:v>
                </c:pt>
                <c:pt idx="3">
                  <c:v>IS1</c:v>
                </c:pt>
                <c:pt idx="4">
                  <c:v>IS2</c:v>
                </c:pt>
                <c:pt idx="5">
                  <c:v>IS2</c:v>
                </c:pt>
              </c:strCache>
            </c:strRef>
          </c:cat>
          <c:val>
            <c:numRef>
              <c:f>'Appendix 8 (EVLUTN SCORE)'!$F$111:$F$116</c:f>
              <c:numCache>
                <c:formatCode>General</c:formatCode>
                <c:ptCount val="6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</c:ser>
        <c:ser>
          <c:idx val="2"/>
          <c:order val="2"/>
          <c:tx>
            <c:strRef>
              <c:f>'Appendix 8 (EVLUTN SCORE)'!$G$110</c:f>
              <c:strCache>
                <c:ptCount val="1"/>
                <c:pt idx="0">
                  <c:v>Beaufort West</c:v>
                </c:pt>
              </c:strCache>
            </c:strRef>
          </c:tx>
          <c:invertIfNegative val="0"/>
          <c:cat>
            <c:strRef>
              <c:f>'Appendix 8 (EVLUTN SCORE)'!$D$111:$D$116</c:f>
              <c:strCache>
                <c:ptCount val="6"/>
                <c:pt idx="0">
                  <c:v>IP1</c:v>
                </c:pt>
                <c:pt idx="1">
                  <c:v>IC1</c:v>
                </c:pt>
                <c:pt idx="2">
                  <c:v>IN1</c:v>
                </c:pt>
                <c:pt idx="3">
                  <c:v>IS1</c:v>
                </c:pt>
                <c:pt idx="4">
                  <c:v>IS2</c:v>
                </c:pt>
                <c:pt idx="5">
                  <c:v>IS2</c:v>
                </c:pt>
              </c:strCache>
            </c:strRef>
          </c:cat>
          <c:val>
            <c:numRef>
              <c:f>'Appendix 8 (EVLUTN SCORE)'!$G$111:$G$116</c:f>
              <c:numCache>
                <c:formatCode>General</c:formatCode>
                <c:ptCount val="6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551552"/>
        <c:axId val="188553088"/>
      </c:barChart>
      <c:catAx>
        <c:axId val="1885515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553088"/>
        <c:crosses val="autoZero"/>
        <c:auto val="1"/>
        <c:lblAlgn val="ctr"/>
        <c:lblOffset val="100"/>
        <c:noMultiLvlLbl val="0"/>
      </c:catAx>
      <c:valAx>
        <c:axId val="18855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885515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'Appendix 9 (NORM SCORE)'!$E$3</c:f>
              <c:strCache>
                <c:ptCount val="1"/>
                <c:pt idx="0">
                  <c:v>Emalahleni</c:v>
                </c:pt>
              </c:strCache>
            </c:strRef>
          </c:tx>
          <c:invertIfNegative val="0"/>
          <c:cat>
            <c:strRef>
              <c:f>'Appendix 9 (NORM SCORE)'!$D$4:$D$10</c:f>
              <c:strCache>
                <c:ptCount val="7"/>
                <c:pt idx="0">
                  <c:v>IP1</c:v>
                </c:pt>
                <c:pt idx="1">
                  <c:v>IC1</c:v>
                </c:pt>
                <c:pt idx="2">
                  <c:v>IN1</c:v>
                </c:pt>
                <c:pt idx="3">
                  <c:v>IN2</c:v>
                </c:pt>
                <c:pt idx="4">
                  <c:v>IS1</c:v>
                </c:pt>
                <c:pt idx="5">
                  <c:v>IS2</c:v>
                </c:pt>
                <c:pt idx="6">
                  <c:v>IS3</c:v>
                </c:pt>
              </c:strCache>
            </c:strRef>
          </c:cat>
          <c:val>
            <c:numRef>
              <c:f>'Appendix 9 (NORM SCORE)'!$E$4:$E$10</c:f>
              <c:numCache>
                <c:formatCode>General</c:formatCode>
                <c:ptCount val="7"/>
                <c:pt idx="0">
                  <c:v>0.79590000000000005</c:v>
                </c:pt>
                <c:pt idx="1">
                  <c:v>0.38779999999999998</c:v>
                </c:pt>
                <c:pt idx="2">
                  <c:v>0.59179999999999999</c:v>
                </c:pt>
                <c:pt idx="3">
                  <c:v>0.9849</c:v>
                </c:pt>
                <c:pt idx="4">
                  <c:v>0.38779999999999998</c:v>
                </c:pt>
                <c:pt idx="5">
                  <c:v>0.59179999999999999</c:v>
                </c:pt>
                <c:pt idx="6">
                  <c:v>0.18360000000000001</c:v>
                </c:pt>
              </c:numCache>
            </c:numRef>
          </c:val>
        </c:ser>
        <c:ser>
          <c:idx val="1"/>
          <c:order val="1"/>
          <c:tx>
            <c:strRef>
              <c:f>'Appendix 9 (NORM SCORE)'!$F$3</c:f>
              <c:strCache>
                <c:ptCount val="1"/>
                <c:pt idx="0">
                  <c:v>Hendrina </c:v>
                </c:pt>
              </c:strCache>
            </c:strRef>
          </c:tx>
          <c:invertIfNegative val="0"/>
          <c:cat>
            <c:strRef>
              <c:f>'Appendix 9 (NORM SCORE)'!$D$4:$D$10</c:f>
              <c:strCache>
                <c:ptCount val="7"/>
                <c:pt idx="0">
                  <c:v>IP1</c:v>
                </c:pt>
                <c:pt idx="1">
                  <c:v>IC1</c:v>
                </c:pt>
                <c:pt idx="2">
                  <c:v>IN1</c:v>
                </c:pt>
                <c:pt idx="3">
                  <c:v>IN2</c:v>
                </c:pt>
                <c:pt idx="4">
                  <c:v>IS1</c:v>
                </c:pt>
                <c:pt idx="5">
                  <c:v>IS2</c:v>
                </c:pt>
                <c:pt idx="6">
                  <c:v>IS3</c:v>
                </c:pt>
              </c:strCache>
            </c:strRef>
          </c:cat>
          <c:val>
            <c:numRef>
              <c:f>'Appendix 9 (NORM SCORE)'!$F$4:$F$10</c:f>
              <c:numCache>
                <c:formatCode>General</c:formatCode>
                <c:ptCount val="7"/>
                <c:pt idx="0">
                  <c:v>0.79590000000000005</c:v>
                </c:pt>
                <c:pt idx="1">
                  <c:v>0.59179999999999999</c:v>
                </c:pt>
                <c:pt idx="2">
                  <c:v>0.79590000000000005</c:v>
                </c:pt>
                <c:pt idx="3">
                  <c:v>0.99060000000000004</c:v>
                </c:pt>
                <c:pt idx="4">
                  <c:v>0.38779999999999998</c:v>
                </c:pt>
                <c:pt idx="5">
                  <c:v>0.38779999999999998</c:v>
                </c:pt>
                <c:pt idx="6">
                  <c:v>0.18360000000000001</c:v>
                </c:pt>
              </c:numCache>
            </c:numRef>
          </c:val>
        </c:ser>
        <c:ser>
          <c:idx val="2"/>
          <c:order val="2"/>
          <c:tx>
            <c:strRef>
              <c:f>'Appendix 9 (NORM SCORE)'!$G$3</c:f>
              <c:strCache>
                <c:ptCount val="1"/>
                <c:pt idx="0">
                  <c:v>Beaufort West </c:v>
                </c:pt>
              </c:strCache>
            </c:strRef>
          </c:tx>
          <c:invertIfNegative val="0"/>
          <c:cat>
            <c:strRef>
              <c:f>'Appendix 9 (NORM SCORE)'!$D$4:$D$10</c:f>
              <c:strCache>
                <c:ptCount val="7"/>
                <c:pt idx="0">
                  <c:v>IP1</c:v>
                </c:pt>
                <c:pt idx="1">
                  <c:v>IC1</c:v>
                </c:pt>
                <c:pt idx="2">
                  <c:v>IN1</c:v>
                </c:pt>
                <c:pt idx="3">
                  <c:v>IN2</c:v>
                </c:pt>
                <c:pt idx="4">
                  <c:v>IS1</c:v>
                </c:pt>
                <c:pt idx="5">
                  <c:v>IS2</c:v>
                </c:pt>
                <c:pt idx="6">
                  <c:v>IS3</c:v>
                </c:pt>
              </c:strCache>
            </c:strRef>
          </c:cat>
          <c:val>
            <c:numRef>
              <c:f>'Appendix 9 (NORM SCORE)'!$G$4:$G$10</c:f>
              <c:numCache>
                <c:formatCode>General</c:formatCode>
                <c:ptCount val="7"/>
                <c:pt idx="0">
                  <c:v>0.99990000000000001</c:v>
                </c:pt>
                <c:pt idx="1">
                  <c:v>0.79590000000000005</c:v>
                </c:pt>
                <c:pt idx="2">
                  <c:v>0.79590000000000005</c:v>
                </c:pt>
                <c:pt idx="3">
                  <c:v>0.95220000000000005</c:v>
                </c:pt>
                <c:pt idx="4">
                  <c:v>0.79590000000000005</c:v>
                </c:pt>
                <c:pt idx="5">
                  <c:v>0.79590000000000005</c:v>
                </c:pt>
                <c:pt idx="6">
                  <c:v>0.79590000000000005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592512"/>
        <c:axId val="188594048"/>
      </c:barChart>
      <c:catAx>
        <c:axId val="18859251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594048"/>
        <c:crosses val="autoZero"/>
        <c:auto val="1"/>
        <c:lblAlgn val="ctr"/>
        <c:lblOffset val="100"/>
        <c:noMultiLvlLbl val="0"/>
      </c:catAx>
      <c:valAx>
        <c:axId val="1885940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885925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'Appendix 9 (NORM SCORE)'!$E$27</c:f>
              <c:strCache>
                <c:ptCount val="1"/>
                <c:pt idx="0">
                  <c:v>Emalahleni</c:v>
                </c:pt>
              </c:strCache>
            </c:strRef>
          </c:tx>
          <c:invertIfNegative val="0"/>
          <c:cat>
            <c:strRef>
              <c:f>'Appendix 9 (NORM SCORE)'!$D$28:$D$29</c:f>
              <c:strCache>
                <c:ptCount val="2"/>
                <c:pt idx="0">
                  <c:v>EL1</c:v>
                </c:pt>
                <c:pt idx="1">
                  <c:v>EL2</c:v>
                </c:pt>
              </c:strCache>
            </c:strRef>
          </c:cat>
          <c:val>
            <c:numRef>
              <c:f>'Appendix 9 (NORM SCORE)'!$E$28:$E$29</c:f>
              <c:numCache>
                <c:formatCode>General</c:formatCode>
                <c:ptCount val="2"/>
                <c:pt idx="0">
                  <c:v>1.01E-2</c:v>
                </c:pt>
                <c:pt idx="1">
                  <c:v>0.76529999999999998</c:v>
                </c:pt>
              </c:numCache>
            </c:numRef>
          </c:val>
        </c:ser>
        <c:ser>
          <c:idx val="1"/>
          <c:order val="1"/>
          <c:tx>
            <c:strRef>
              <c:f>'Appendix 9 (NORM SCORE)'!$F$27</c:f>
              <c:strCache>
                <c:ptCount val="1"/>
                <c:pt idx="0">
                  <c:v>Hendrina </c:v>
                </c:pt>
              </c:strCache>
            </c:strRef>
          </c:tx>
          <c:invertIfNegative val="0"/>
          <c:cat>
            <c:strRef>
              <c:f>'Appendix 9 (NORM SCORE)'!$D$28:$D$29</c:f>
              <c:strCache>
                <c:ptCount val="2"/>
                <c:pt idx="0">
                  <c:v>EL1</c:v>
                </c:pt>
                <c:pt idx="1">
                  <c:v>EL2</c:v>
                </c:pt>
              </c:strCache>
            </c:strRef>
          </c:cat>
          <c:val>
            <c:numRef>
              <c:f>'Appendix 9 (NORM SCORE)'!$F$28:$F$29</c:f>
              <c:numCache>
                <c:formatCode>General</c:formatCode>
                <c:ptCount val="2"/>
                <c:pt idx="0">
                  <c:v>0.30809999999999998</c:v>
                </c:pt>
                <c:pt idx="1">
                  <c:v>0.82040000000000002</c:v>
                </c:pt>
              </c:numCache>
            </c:numRef>
          </c:val>
        </c:ser>
        <c:ser>
          <c:idx val="2"/>
          <c:order val="2"/>
          <c:tx>
            <c:strRef>
              <c:f>'Appendix 9 (NORM SCORE)'!$G$27</c:f>
              <c:strCache>
                <c:ptCount val="1"/>
                <c:pt idx="0">
                  <c:v>Beaufort West</c:v>
                </c:pt>
              </c:strCache>
            </c:strRef>
          </c:tx>
          <c:invertIfNegative val="0"/>
          <c:cat>
            <c:strRef>
              <c:f>'Appendix 9 (NORM SCORE)'!$D$28:$D$29</c:f>
              <c:strCache>
                <c:ptCount val="2"/>
                <c:pt idx="0">
                  <c:v>EL1</c:v>
                </c:pt>
                <c:pt idx="1">
                  <c:v>EL2</c:v>
                </c:pt>
              </c:strCache>
            </c:strRef>
          </c:cat>
          <c:val>
            <c:numRef>
              <c:f>'Appendix 9 (NORM SCORE)'!$G$28:$G$29</c:f>
              <c:numCache>
                <c:formatCode>General</c:formatCode>
                <c:ptCount val="2"/>
                <c:pt idx="0">
                  <c:v>0.46779999999999999</c:v>
                </c:pt>
                <c:pt idx="1">
                  <c:v>0.48780000000000001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621184"/>
        <c:axId val="188622720"/>
      </c:barChart>
      <c:catAx>
        <c:axId val="1886211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622720"/>
        <c:crosses val="autoZero"/>
        <c:auto val="1"/>
        <c:lblAlgn val="ctr"/>
        <c:lblOffset val="100"/>
        <c:noMultiLvlLbl val="0"/>
      </c:catAx>
      <c:valAx>
        <c:axId val="188622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886211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340179</xdr:colOff>
      <xdr:row>1</xdr:row>
      <xdr:rowOff>63953</xdr:rowOff>
    </xdr:from>
    <xdr:to>
      <xdr:col>19</xdr:col>
      <xdr:colOff>40821</xdr:colOff>
      <xdr:row>15</xdr:row>
      <xdr:rowOff>140153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204108</xdr:colOff>
      <xdr:row>16</xdr:row>
      <xdr:rowOff>50346</xdr:rowOff>
    </xdr:from>
    <xdr:to>
      <xdr:col>18</xdr:col>
      <xdr:colOff>598715</xdr:colOff>
      <xdr:row>32</xdr:row>
      <xdr:rowOff>40822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149679</xdr:colOff>
      <xdr:row>36</xdr:row>
      <xdr:rowOff>172810</xdr:rowOff>
    </xdr:from>
    <xdr:to>
      <xdr:col>20</xdr:col>
      <xdr:colOff>244928</xdr:colOff>
      <xdr:row>49</xdr:row>
      <xdr:rowOff>54429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204107</xdr:colOff>
      <xdr:row>52</xdr:row>
      <xdr:rowOff>159204</xdr:rowOff>
    </xdr:from>
    <xdr:to>
      <xdr:col>20</xdr:col>
      <xdr:colOff>204107</xdr:colOff>
      <xdr:row>67</xdr:row>
      <xdr:rowOff>44904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557893</xdr:colOff>
      <xdr:row>69</xdr:row>
      <xdr:rowOff>9525</xdr:rowOff>
    </xdr:from>
    <xdr:to>
      <xdr:col>20</xdr:col>
      <xdr:colOff>462643</xdr:colOff>
      <xdr:row>83</xdr:row>
      <xdr:rowOff>85725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163286</xdr:colOff>
      <xdr:row>86</xdr:row>
      <xdr:rowOff>54428</xdr:rowOff>
    </xdr:from>
    <xdr:to>
      <xdr:col>20</xdr:col>
      <xdr:colOff>299358</xdr:colOff>
      <xdr:row>102</xdr:row>
      <xdr:rowOff>51706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54429</xdr:colOff>
      <xdr:row>106</xdr:row>
      <xdr:rowOff>23133</xdr:rowOff>
    </xdr:from>
    <xdr:to>
      <xdr:col>21</xdr:col>
      <xdr:colOff>285750</xdr:colOff>
      <xdr:row>120</xdr:row>
      <xdr:rowOff>176893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401865</xdr:colOff>
      <xdr:row>0</xdr:row>
      <xdr:rowOff>172356</xdr:rowOff>
    </xdr:from>
    <xdr:to>
      <xdr:col>20</xdr:col>
      <xdr:colOff>274865</xdr:colOff>
      <xdr:row>17</xdr:row>
      <xdr:rowOff>108856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260350</xdr:colOff>
      <xdr:row>18</xdr:row>
      <xdr:rowOff>156027</xdr:rowOff>
    </xdr:from>
    <xdr:to>
      <xdr:col>17</xdr:col>
      <xdr:colOff>567871</xdr:colOff>
      <xdr:row>35</xdr:row>
      <xdr:rowOff>53520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497115</xdr:colOff>
      <xdr:row>40</xdr:row>
      <xdr:rowOff>64405</xdr:rowOff>
    </xdr:from>
    <xdr:to>
      <xdr:col>19</xdr:col>
      <xdr:colOff>547915</xdr:colOff>
      <xdr:row>57</xdr:row>
      <xdr:rowOff>185964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230415</xdr:colOff>
      <xdr:row>63</xdr:row>
      <xdr:rowOff>24493</xdr:rowOff>
    </xdr:from>
    <xdr:to>
      <xdr:col>19</xdr:col>
      <xdr:colOff>588736</xdr:colOff>
      <xdr:row>80</xdr:row>
      <xdr:rowOff>49893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571500</xdr:colOff>
      <xdr:row>82</xdr:row>
      <xdr:rowOff>80735</xdr:rowOff>
    </xdr:from>
    <xdr:to>
      <xdr:col>19</xdr:col>
      <xdr:colOff>434521</xdr:colOff>
      <xdr:row>99</xdr:row>
      <xdr:rowOff>17234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340177</xdr:colOff>
      <xdr:row>0</xdr:row>
      <xdr:rowOff>186414</xdr:rowOff>
    </xdr:from>
    <xdr:to>
      <xdr:col>20</xdr:col>
      <xdr:colOff>476250</xdr:colOff>
      <xdr:row>24</xdr:row>
      <xdr:rowOff>40820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13608</xdr:colOff>
      <xdr:row>30</xdr:row>
      <xdr:rowOff>54428</xdr:rowOff>
    </xdr:from>
    <xdr:to>
      <xdr:col>19</xdr:col>
      <xdr:colOff>557893</xdr:colOff>
      <xdr:row>51</xdr:row>
      <xdr:rowOff>54429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opLeftCell="C1" zoomScale="70" zoomScaleNormal="70" workbookViewId="0">
      <selection activeCell="F8" sqref="F8"/>
    </sheetView>
  </sheetViews>
  <sheetFormatPr defaultRowHeight="15.75" x14ac:dyDescent="0.25"/>
  <cols>
    <col min="1" max="1" width="9.140625" style="2"/>
    <col min="2" max="2" width="26.5703125" style="2" customWidth="1"/>
    <col min="3" max="3" width="8.7109375" style="2" customWidth="1"/>
    <col min="4" max="4" width="31.5703125" style="2" customWidth="1"/>
    <col min="5" max="5" width="29.140625" style="2" customWidth="1"/>
    <col min="6" max="6" width="31.42578125" style="2" customWidth="1"/>
    <col min="7" max="7" width="28.7109375" style="2" customWidth="1"/>
    <col min="8" max="8" width="26.5703125" style="37" customWidth="1"/>
    <col min="9" max="9" width="27.28515625" style="37" customWidth="1"/>
    <col min="10" max="10" width="31.140625" style="2" customWidth="1"/>
    <col min="11" max="11" width="9.28515625" style="70" hidden="1" customWidth="1"/>
    <col min="12" max="12" width="22.42578125" style="70" customWidth="1"/>
    <col min="13" max="13" width="25.7109375" style="74" customWidth="1"/>
    <col min="14" max="14" width="25.85546875" style="2" customWidth="1"/>
    <col min="15" max="16384" width="9.140625" style="2"/>
  </cols>
  <sheetData>
    <row r="1" spans="1:13" s="46" customFormat="1" ht="98.25" customHeight="1" x14ac:dyDescent="0.25">
      <c r="B1" s="35" t="s">
        <v>105</v>
      </c>
      <c r="C1" s="47" t="s">
        <v>119</v>
      </c>
      <c r="D1" s="47" t="s">
        <v>107</v>
      </c>
      <c r="E1" s="47" t="s">
        <v>120</v>
      </c>
      <c r="F1" s="47" t="s">
        <v>122</v>
      </c>
      <c r="G1" s="47" t="s">
        <v>113</v>
      </c>
      <c r="H1" s="35" t="s">
        <v>116</v>
      </c>
      <c r="I1" s="35" t="s">
        <v>106</v>
      </c>
      <c r="J1" s="47" t="s">
        <v>108</v>
      </c>
      <c r="K1" s="69"/>
      <c r="L1" s="69" t="s">
        <v>429</v>
      </c>
      <c r="M1" s="73" t="s">
        <v>430</v>
      </c>
    </row>
    <row r="2" spans="1:13" x14ac:dyDescent="0.25">
      <c r="A2" s="2">
        <v>1</v>
      </c>
      <c r="B2" s="2" t="s">
        <v>0</v>
      </c>
      <c r="C2" s="2">
        <v>1</v>
      </c>
      <c r="D2" s="2" t="s">
        <v>1</v>
      </c>
      <c r="E2" s="2">
        <v>63</v>
      </c>
      <c r="F2" s="2">
        <v>48</v>
      </c>
      <c r="G2" s="2">
        <v>2.4</v>
      </c>
      <c r="H2" s="38">
        <v>0.14052287581699346</v>
      </c>
      <c r="I2" s="37">
        <v>0.09</v>
      </c>
      <c r="J2" s="2">
        <v>3</v>
      </c>
      <c r="L2" s="70">
        <v>4.0453010000000003</v>
      </c>
      <c r="M2" s="74">
        <v>4.3688570999999996</v>
      </c>
    </row>
    <row r="3" spans="1:13" x14ac:dyDescent="0.25">
      <c r="C3" s="2">
        <v>2</v>
      </c>
      <c r="D3" s="2" t="s">
        <v>2</v>
      </c>
      <c r="E3" s="2">
        <v>42</v>
      </c>
      <c r="F3" s="2">
        <v>39</v>
      </c>
      <c r="G3" s="2">
        <v>2.4</v>
      </c>
      <c r="H3" s="38">
        <v>0.32330827067669171</v>
      </c>
      <c r="I3" s="37">
        <v>0.11</v>
      </c>
      <c r="J3" s="2">
        <v>0</v>
      </c>
      <c r="L3" s="70">
        <v>0</v>
      </c>
      <c r="M3" s="74">
        <v>0</v>
      </c>
    </row>
    <row r="4" spans="1:13" x14ac:dyDescent="0.25">
      <c r="C4" s="2">
        <v>3</v>
      </c>
      <c r="D4" s="2" t="s">
        <v>3</v>
      </c>
      <c r="E4" s="2">
        <v>79</v>
      </c>
      <c r="F4" s="2">
        <v>56</v>
      </c>
      <c r="G4" s="2">
        <v>2.4</v>
      </c>
      <c r="H4" s="38">
        <v>0.28508771929824561</v>
      </c>
      <c r="I4" s="37">
        <v>-0.26</v>
      </c>
      <c r="J4" s="2">
        <v>3</v>
      </c>
      <c r="L4" s="70">
        <v>4.7406037999999997</v>
      </c>
      <c r="M4" s="74">
        <v>5.1322523000000002</v>
      </c>
    </row>
    <row r="5" spans="1:13" x14ac:dyDescent="0.25">
      <c r="C5" s="2">
        <v>4</v>
      </c>
      <c r="D5" s="2" t="s">
        <v>4</v>
      </c>
      <c r="E5" s="2">
        <v>106</v>
      </c>
      <c r="F5" s="2">
        <v>69</v>
      </c>
      <c r="G5" s="2">
        <v>2.4</v>
      </c>
      <c r="H5" s="38">
        <v>1.3064516129032258</v>
      </c>
      <c r="I5" s="37">
        <v>-0.21</v>
      </c>
      <c r="J5" s="2">
        <v>0</v>
      </c>
      <c r="L5" s="70">
        <v>0</v>
      </c>
      <c r="M5" s="74">
        <v>0</v>
      </c>
    </row>
    <row r="6" spans="1:13" x14ac:dyDescent="0.25">
      <c r="C6" s="2">
        <v>5</v>
      </c>
      <c r="D6" s="2" t="s">
        <v>5</v>
      </c>
      <c r="E6" s="2">
        <v>32</v>
      </c>
      <c r="F6" s="2">
        <v>26</v>
      </c>
      <c r="G6" s="2">
        <v>2.4</v>
      </c>
      <c r="H6" s="38">
        <v>0.27722772277227725</v>
      </c>
      <c r="I6" s="37">
        <v>-7.0000000000000007E-2</v>
      </c>
      <c r="J6" s="2">
        <v>2</v>
      </c>
      <c r="L6" s="70">
        <v>2.0333315999999999</v>
      </c>
      <c r="M6" s="74">
        <v>2.1793808000000001</v>
      </c>
    </row>
    <row r="7" spans="1:13" x14ac:dyDescent="0.25">
      <c r="A7" s="2">
        <v>2</v>
      </c>
      <c r="B7" s="2" t="s">
        <v>6</v>
      </c>
      <c r="C7" s="2">
        <v>6</v>
      </c>
      <c r="D7" s="2" t="s">
        <v>7</v>
      </c>
      <c r="E7" s="2">
        <v>119</v>
      </c>
      <c r="F7" s="2">
        <v>97</v>
      </c>
      <c r="G7" s="2">
        <v>2.1800000000000002</v>
      </c>
      <c r="H7" s="38">
        <v>0.26746987951807227</v>
      </c>
      <c r="I7" s="37">
        <v>-1</v>
      </c>
      <c r="J7" s="2">
        <v>5</v>
      </c>
      <c r="L7" s="70">
        <v>8.1175628999999994</v>
      </c>
      <c r="M7" s="74">
        <v>8.6337655000000009</v>
      </c>
    </row>
    <row r="8" spans="1:13" x14ac:dyDescent="0.25">
      <c r="C8" s="2">
        <v>7</v>
      </c>
      <c r="D8" s="9" t="s">
        <v>8</v>
      </c>
      <c r="E8" s="2">
        <v>3</v>
      </c>
      <c r="F8" s="48" t="s">
        <v>131</v>
      </c>
      <c r="G8" s="2">
        <v>2.1800000000000002</v>
      </c>
      <c r="H8" s="38">
        <v>3.9473684210526314E-2</v>
      </c>
      <c r="I8" s="37">
        <v>-1.83</v>
      </c>
      <c r="J8" s="48" t="s">
        <v>131</v>
      </c>
      <c r="K8" s="71"/>
      <c r="L8" s="71" t="s">
        <v>131</v>
      </c>
      <c r="M8" s="75" t="s">
        <v>131</v>
      </c>
    </row>
    <row r="9" spans="1:13" x14ac:dyDescent="0.25">
      <c r="C9" s="2">
        <v>8</v>
      </c>
      <c r="D9" s="2" t="s">
        <v>9</v>
      </c>
      <c r="E9" s="2">
        <v>174</v>
      </c>
      <c r="F9" s="2">
        <v>126</v>
      </c>
      <c r="G9" s="2">
        <v>2.1800000000000002</v>
      </c>
      <c r="H9" s="38">
        <v>0.47419354838709676</v>
      </c>
      <c r="I9" s="37">
        <v>-1.4</v>
      </c>
      <c r="J9" s="2">
        <v>13</v>
      </c>
      <c r="L9" s="70">
        <v>10.3759373</v>
      </c>
      <c r="M9" s="74">
        <v>11.099376700000001</v>
      </c>
    </row>
    <row r="10" spans="1:13" x14ac:dyDescent="0.25">
      <c r="C10" s="2">
        <v>9</v>
      </c>
      <c r="D10" s="2" t="s">
        <v>10</v>
      </c>
      <c r="E10" s="2">
        <v>37</v>
      </c>
      <c r="F10" s="2">
        <v>25</v>
      </c>
      <c r="G10" s="2">
        <v>2.1800000000000002</v>
      </c>
      <c r="H10" s="38">
        <v>0.22900763358778625</v>
      </c>
      <c r="I10" s="37">
        <v>-1.27</v>
      </c>
      <c r="J10" s="2">
        <v>1</v>
      </c>
      <c r="L10" s="70">
        <v>1.9371577</v>
      </c>
      <c r="M10" s="74">
        <v>2.0006319000000001</v>
      </c>
    </row>
    <row r="11" spans="1:13" x14ac:dyDescent="0.25">
      <c r="C11" s="2">
        <v>10</v>
      </c>
      <c r="D11" s="2" t="s">
        <v>11</v>
      </c>
      <c r="E11" s="48" t="s">
        <v>131</v>
      </c>
      <c r="F11" s="48" t="s">
        <v>131</v>
      </c>
      <c r="G11" s="2">
        <v>2.1800000000000002</v>
      </c>
      <c r="H11" s="49" t="s">
        <v>131</v>
      </c>
      <c r="I11" s="37">
        <v>-1.83</v>
      </c>
      <c r="J11" s="2">
        <v>0</v>
      </c>
      <c r="L11" s="70">
        <v>0</v>
      </c>
      <c r="M11" s="74">
        <v>0</v>
      </c>
    </row>
    <row r="12" spans="1:13" x14ac:dyDescent="0.25">
      <c r="A12" s="2">
        <v>3</v>
      </c>
      <c r="B12" s="50" t="s">
        <v>12</v>
      </c>
      <c r="C12" s="2">
        <v>11</v>
      </c>
      <c r="D12" s="2" t="s">
        <v>13</v>
      </c>
      <c r="E12" s="2">
        <v>280</v>
      </c>
      <c r="F12" s="2">
        <v>41</v>
      </c>
      <c r="G12" s="2">
        <v>2.2799999999999998</v>
      </c>
      <c r="H12" s="38">
        <v>1.0925925925925926</v>
      </c>
      <c r="I12" s="37">
        <v>-0.14000000000000001</v>
      </c>
      <c r="J12" s="2">
        <v>4</v>
      </c>
      <c r="L12" s="70">
        <v>3.4231745999999998</v>
      </c>
      <c r="M12" s="74">
        <v>3.6266880000000001</v>
      </c>
    </row>
    <row r="13" spans="1:13" x14ac:dyDescent="0.25">
      <c r="C13" s="2">
        <v>12</v>
      </c>
      <c r="D13" s="2" t="s">
        <v>14</v>
      </c>
      <c r="E13" s="2">
        <v>556</v>
      </c>
      <c r="F13" s="2">
        <v>208</v>
      </c>
      <c r="G13" s="2">
        <v>2.2799999999999998</v>
      </c>
      <c r="H13" s="38">
        <v>1.4846938775510203</v>
      </c>
      <c r="I13" s="37">
        <v>-3.05</v>
      </c>
      <c r="J13" s="2">
        <v>21</v>
      </c>
      <c r="L13" s="70">
        <v>16.405261200000002</v>
      </c>
      <c r="M13" s="74">
        <v>17.963209800000001</v>
      </c>
    </row>
    <row r="14" spans="1:13" x14ac:dyDescent="0.25">
      <c r="C14" s="2">
        <v>13</v>
      </c>
      <c r="D14" s="2" t="s">
        <v>15</v>
      </c>
      <c r="E14" s="2">
        <v>113</v>
      </c>
      <c r="F14" s="2">
        <v>32</v>
      </c>
      <c r="G14" s="2">
        <v>2.2799999999999998</v>
      </c>
      <c r="H14" s="38">
        <v>0.95918367346938771</v>
      </c>
      <c r="I14" s="37">
        <v>-0.18</v>
      </c>
      <c r="J14" s="2">
        <v>3</v>
      </c>
      <c r="L14" s="70">
        <v>2.6001506999999999</v>
      </c>
      <c r="M14" s="74">
        <v>2.7428070999999998</v>
      </c>
    </row>
    <row r="15" spans="1:13" x14ac:dyDescent="0.25">
      <c r="C15" s="2">
        <v>14</v>
      </c>
      <c r="D15" s="2" t="s">
        <v>16</v>
      </c>
      <c r="E15" s="2">
        <v>171</v>
      </c>
      <c r="F15" s="2">
        <v>137</v>
      </c>
      <c r="G15" s="2">
        <v>2.2799999999999998</v>
      </c>
      <c r="H15" s="38">
        <v>0.34513274336283184</v>
      </c>
      <c r="I15" s="37">
        <v>-1.0900000000000001</v>
      </c>
      <c r="J15" s="2">
        <v>14</v>
      </c>
      <c r="L15" s="70">
        <v>11.2119499</v>
      </c>
      <c r="M15" s="74">
        <v>12.1655525</v>
      </c>
    </row>
    <row r="16" spans="1:13" x14ac:dyDescent="0.25">
      <c r="C16" s="2">
        <v>15</v>
      </c>
      <c r="D16" s="2" t="s">
        <v>17</v>
      </c>
      <c r="E16" s="2">
        <v>40</v>
      </c>
      <c r="F16" s="2">
        <v>24</v>
      </c>
      <c r="G16" s="2">
        <v>2.2799999999999998</v>
      </c>
      <c r="H16" s="38">
        <v>0.30069930069930068</v>
      </c>
      <c r="I16" s="37">
        <v>-1.1399999999999999</v>
      </c>
      <c r="J16" s="2">
        <v>2</v>
      </c>
      <c r="L16" s="70">
        <v>1.840441</v>
      </c>
      <c r="M16" s="74">
        <v>1.93225</v>
      </c>
    </row>
    <row r="17" spans="1:13" x14ac:dyDescent="0.25">
      <c r="C17" s="2">
        <v>16</v>
      </c>
      <c r="D17" s="2" t="s">
        <v>18</v>
      </c>
      <c r="E17" s="2">
        <v>24</v>
      </c>
      <c r="F17" s="2">
        <v>3</v>
      </c>
      <c r="G17" s="2">
        <v>2.2799999999999998</v>
      </c>
      <c r="H17" s="38">
        <v>0.42424242424242425</v>
      </c>
      <c r="I17" s="37">
        <v>-1.34</v>
      </c>
      <c r="J17" s="2">
        <v>0</v>
      </c>
      <c r="L17" s="70">
        <v>0</v>
      </c>
      <c r="M17" s="74">
        <v>0</v>
      </c>
    </row>
    <row r="18" spans="1:13" x14ac:dyDescent="0.25">
      <c r="A18" s="2">
        <v>4</v>
      </c>
      <c r="B18" s="2" t="s">
        <v>19</v>
      </c>
      <c r="C18" s="2">
        <v>17</v>
      </c>
      <c r="D18" s="2" t="s">
        <v>23</v>
      </c>
      <c r="E18" s="2">
        <v>314</v>
      </c>
      <c r="F18" s="2">
        <v>44</v>
      </c>
      <c r="G18" s="2">
        <v>1.98</v>
      </c>
      <c r="H18" s="38">
        <v>0.92146596858638741</v>
      </c>
      <c r="I18" s="37">
        <v>-0.74</v>
      </c>
      <c r="J18" s="2">
        <v>2</v>
      </c>
      <c r="L18" s="70">
        <v>3.6915238000000001</v>
      </c>
      <c r="M18" s="74">
        <v>3.7450185</v>
      </c>
    </row>
    <row r="19" spans="1:13" x14ac:dyDescent="0.25">
      <c r="C19" s="2">
        <v>18</v>
      </c>
      <c r="D19" s="2" t="s">
        <v>22</v>
      </c>
      <c r="E19" s="2">
        <v>392</v>
      </c>
      <c r="F19" s="2">
        <v>336</v>
      </c>
      <c r="G19" s="2">
        <v>1.98</v>
      </c>
      <c r="H19" s="38">
        <v>0.60679611650485432</v>
      </c>
      <c r="I19" s="37">
        <v>-1.4</v>
      </c>
      <c r="J19" s="2">
        <v>34</v>
      </c>
      <c r="L19" s="70">
        <v>25.1704352</v>
      </c>
      <c r="M19" s="74">
        <v>26.8572083</v>
      </c>
    </row>
    <row r="20" spans="1:13" x14ac:dyDescent="0.25">
      <c r="C20" s="2">
        <v>19</v>
      </c>
      <c r="D20" s="2" t="s">
        <v>21</v>
      </c>
      <c r="E20" s="2">
        <v>95</v>
      </c>
      <c r="F20" s="2">
        <v>69</v>
      </c>
      <c r="G20" s="2">
        <v>1.98</v>
      </c>
      <c r="H20" s="38">
        <v>0.29470198675496689</v>
      </c>
      <c r="I20" s="37">
        <v>0.66</v>
      </c>
      <c r="J20" s="2">
        <v>3</v>
      </c>
      <c r="L20" s="70">
        <v>5.8411341999999999</v>
      </c>
      <c r="M20" s="74">
        <v>5.9972006999999996</v>
      </c>
    </row>
    <row r="21" spans="1:13" x14ac:dyDescent="0.25">
      <c r="C21" s="2">
        <v>20</v>
      </c>
      <c r="D21" s="2" t="s">
        <v>20</v>
      </c>
      <c r="E21" s="2">
        <v>164</v>
      </c>
      <c r="F21" s="2">
        <v>108</v>
      </c>
      <c r="G21" s="2">
        <v>1.98</v>
      </c>
      <c r="H21" s="38">
        <v>0.29752066115702502</v>
      </c>
      <c r="I21" s="37">
        <v>-0.25</v>
      </c>
      <c r="J21" s="2">
        <v>5</v>
      </c>
      <c r="L21" s="70">
        <v>8.9843645999999993</v>
      </c>
      <c r="M21" s="74">
        <v>9.3276173999999994</v>
      </c>
    </row>
    <row r="22" spans="1:13" x14ac:dyDescent="0.25">
      <c r="A22" s="2">
        <v>5</v>
      </c>
      <c r="B22" s="2" t="s">
        <v>24</v>
      </c>
      <c r="C22" s="2">
        <v>21</v>
      </c>
      <c r="D22" s="2" t="s">
        <v>25</v>
      </c>
      <c r="E22" s="2">
        <v>65</v>
      </c>
      <c r="F22" s="2">
        <v>21</v>
      </c>
      <c r="G22" s="2">
        <v>1.61</v>
      </c>
      <c r="H22" s="38">
        <v>0.26666666666666666</v>
      </c>
      <c r="I22" s="37">
        <v>-0.49</v>
      </c>
      <c r="J22" s="2">
        <v>0</v>
      </c>
      <c r="L22" s="70">
        <v>0</v>
      </c>
      <c r="M22" s="74">
        <v>0</v>
      </c>
    </row>
    <row r="23" spans="1:13" x14ac:dyDescent="0.25">
      <c r="C23" s="2">
        <v>22</v>
      </c>
      <c r="D23" s="2" t="s">
        <v>26</v>
      </c>
      <c r="E23" s="2">
        <v>67</v>
      </c>
      <c r="F23" s="2">
        <v>35</v>
      </c>
      <c r="G23" s="2">
        <v>1.61</v>
      </c>
      <c r="H23" s="38">
        <v>0.51318944844124703</v>
      </c>
      <c r="I23" s="49" t="s">
        <v>131</v>
      </c>
      <c r="J23" s="2">
        <v>1</v>
      </c>
      <c r="K23" s="71"/>
      <c r="L23" s="71" t="s">
        <v>131</v>
      </c>
      <c r="M23" s="75" t="s">
        <v>131</v>
      </c>
    </row>
    <row r="24" spans="1:13" x14ac:dyDescent="0.25">
      <c r="C24" s="2">
        <v>23</v>
      </c>
      <c r="D24" s="2" t="s">
        <v>27</v>
      </c>
      <c r="E24" s="2">
        <v>232</v>
      </c>
      <c r="F24" s="2">
        <v>215</v>
      </c>
      <c r="G24" s="2">
        <v>1.61</v>
      </c>
      <c r="H24" s="38">
        <v>2.5523809523809522</v>
      </c>
      <c r="I24" s="37">
        <v>-0.74</v>
      </c>
      <c r="J24" s="2">
        <v>21</v>
      </c>
      <c r="L24" s="70">
        <v>16.9017275</v>
      </c>
      <c r="M24" s="74">
        <v>16.941936800000001</v>
      </c>
    </row>
    <row r="25" spans="1:13" x14ac:dyDescent="0.25">
      <c r="C25" s="2">
        <v>24</v>
      </c>
      <c r="D25" s="2" t="s">
        <v>28</v>
      </c>
      <c r="E25" s="2">
        <v>364</v>
      </c>
      <c r="F25" s="2">
        <v>257</v>
      </c>
      <c r="G25" s="2">
        <v>1.61</v>
      </c>
      <c r="H25" s="38">
        <v>0.24973656480505796</v>
      </c>
      <c r="I25" s="37">
        <v>-0.66</v>
      </c>
      <c r="J25" s="2">
        <v>26</v>
      </c>
      <c r="L25" s="70">
        <v>19.833974399999999</v>
      </c>
      <c r="M25" s="74">
        <v>19.975187699999999</v>
      </c>
    </row>
    <row r="26" spans="1:13" x14ac:dyDescent="0.25">
      <c r="C26" s="2">
        <v>25</v>
      </c>
      <c r="D26" s="2" t="s">
        <v>29</v>
      </c>
      <c r="E26" s="2">
        <v>117</v>
      </c>
      <c r="F26" s="2">
        <v>65</v>
      </c>
      <c r="G26" s="2">
        <v>1.61</v>
      </c>
      <c r="H26" s="38">
        <v>0.18909090909090909</v>
      </c>
      <c r="I26" s="37">
        <v>0.66</v>
      </c>
      <c r="J26" s="2">
        <v>5</v>
      </c>
      <c r="L26" s="70">
        <v>5.5059747000000003</v>
      </c>
      <c r="M26" s="74">
        <v>5.3272133999999998</v>
      </c>
    </row>
    <row r="27" spans="1:13" x14ac:dyDescent="0.25">
      <c r="A27" s="2">
        <v>6</v>
      </c>
      <c r="B27" s="2" t="s">
        <v>30</v>
      </c>
      <c r="C27" s="2">
        <v>26</v>
      </c>
      <c r="D27" s="2" t="s">
        <v>31</v>
      </c>
      <c r="E27" s="2">
        <v>69</v>
      </c>
      <c r="F27" s="2">
        <v>13</v>
      </c>
      <c r="G27" s="2">
        <v>1.23</v>
      </c>
      <c r="H27" s="38">
        <v>0.19022687609075042</v>
      </c>
      <c r="I27" s="37">
        <v>-1.85</v>
      </c>
      <c r="J27" s="2">
        <v>1</v>
      </c>
      <c r="L27" s="70">
        <v>0.73145780000000005</v>
      </c>
      <c r="M27" s="74">
        <v>0.52754869999999998</v>
      </c>
    </row>
    <row r="28" spans="1:13" x14ac:dyDescent="0.25">
      <c r="C28" s="2">
        <v>27</v>
      </c>
      <c r="D28" s="2" t="s">
        <v>35</v>
      </c>
      <c r="E28" s="2">
        <v>255</v>
      </c>
      <c r="F28" s="2">
        <v>213</v>
      </c>
      <c r="G28" s="2">
        <v>1.23</v>
      </c>
      <c r="H28" s="38">
        <v>0.30332167832167833</v>
      </c>
      <c r="I28" s="37">
        <v>-1.5</v>
      </c>
      <c r="J28" s="2">
        <v>21</v>
      </c>
      <c r="L28" s="70">
        <v>16.760123499999999</v>
      </c>
      <c r="M28" s="74">
        <v>15.7918979</v>
      </c>
    </row>
    <row r="29" spans="1:13" x14ac:dyDescent="0.25">
      <c r="C29" s="2">
        <v>28</v>
      </c>
      <c r="D29" s="2" t="s">
        <v>32</v>
      </c>
      <c r="E29" s="2">
        <v>78</v>
      </c>
      <c r="F29" s="2">
        <v>61</v>
      </c>
      <c r="G29" s="2">
        <v>1.23</v>
      </c>
      <c r="H29" s="38">
        <v>4.7961630695443645E-2</v>
      </c>
      <c r="I29" s="37">
        <v>-2.21</v>
      </c>
      <c r="J29" s="2">
        <v>6</v>
      </c>
      <c r="L29" s="70">
        <v>5.1678284000000003</v>
      </c>
      <c r="M29" s="74">
        <v>4.6509955999999999</v>
      </c>
    </row>
    <row r="30" spans="1:13" x14ac:dyDescent="0.25">
      <c r="C30" s="2">
        <v>29</v>
      </c>
      <c r="D30" s="2" t="s">
        <v>33</v>
      </c>
      <c r="E30" s="2">
        <v>80</v>
      </c>
      <c r="F30" s="2">
        <v>51</v>
      </c>
      <c r="G30" s="2">
        <v>1.23</v>
      </c>
      <c r="H30" s="38">
        <v>3.6390101892285295E-2</v>
      </c>
      <c r="I30" s="37">
        <v>-1.47</v>
      </c>
      <c r="J30" s="2">
        <v>5</v>
      </c>
      <c r="L30" s="70">
        <v>4.3078536999999999</v>
      </c>
      <c r="M30" s="74">
        <v>3.8414117999999999</v>
      </c>
    </row>
    <row r="31" spans="1:13" x14ac:dyDescent="0.25">
      <c r="C31" s="2">
        <v>30</v>
      </c>
      <c r="D31" s="2" t="s">
        <v>34</v>
      </c>
      <c r="E31" s="2">
        <v>235</v>
      </c>
      <c r="F31" s="2">
        <v>94</v>
      </c>
      <c r="G31" s="2">
        <v>1.23</v>
      </c>
      <c r="H31" s="38">
        <v>0.12777053455019557</v>
      </c>
      <c r="I31" s="37">
        <v>-1.99</v>
      </c>
      <c r="J31" s="2">
        <v>9</v>
      </c>
      <c r="L31" s="70">
        <v>7.8787453999999997</v>
      </c>
      <c r="M31" s="74">
        <v>7.2233754000000001</v>
      </c>
    </row>
    <row r="32" spans="1:13" x14ac:dyDescent="0.25">
      <c r="A32" s="2">
        <v>7</v>
      </c>
      <c r="B32" s="2" t="s">
        <v>36</v>
      </c>
      <c r="C32" s="2">
        <v>31</v>
      </c>
      <c r="D32" s="2" t="s">
        <v>37</v>
      </c>
      <c r="E32" s="2">
        <v>88</v>
      </c>
      <c r="F32" s="2">
        <v>71</v>
      </c>
      <c r="G32" s="2">
        <v>1.5</v>
      </c>
      <c r="H32" s="38">
        <v>0.12432432432432433</v>
      </c>
      <c r="I32" s="37">
        <v>-1.34</v>
      </c>
      <c r="J32" s="2">
        <v>8</v>
      </c>
      <c r="L32" s="70">
        <v>6.0076558000000002</v>
      </c>
      <c r="M32" s="74">
        <v>5.7225077000000004</v>
      </c>
    </row>
    <row r="33" spans="1:13" x14ac:dyDescent="0.25">
      <c r="C33" s="2">
        <v>32</v>
      </c>
      <c r="D33" s="2" t="s">
        <v>38</v>
      </c>
      <c r="E33" s="2">
        <v>102</v>
      </c>
      <c r="F33" s="2">
        <v>76</v>
      </c>
      <c r="G33" s="2">
        <v>1.5</v>
      </c>
      <c r="H33" s="38">
        <v>5.391527599486521E-2</v>
      </c>
      <c r="I33" s="37">
        <v>1</v>
      </c>
      <c r="J33" s="2">
        <v>8</v>
      </c>
      <c r="L33" s="70">
        <v>3.1520039999999998</v>
      </c>
      <c r="M33" s="74">
        <v>6.1312274000000002</v>
      </c>
    </row>
    <row r="34" spans="1:13" x14ac:dyDescent="0.25">
      <c r="C34" s="2">
        <v>33</v>
      </c>
      <c r="D34" s="2" t="s">
        <v>39</v>
      </c>
      <c r="E34" s="2">
        <v>91</v>
      </c>
      <c r="F34" s="2">
        <v>38</v>
      </c>
      <c r="G34" s="2">
        <v>1.5</v>
      </c>
      <c r="H34" s="38">
        <v>5.7971014492753624E-2</v>
      </c>
      <c r="I34" s="37">
        <v>-1.05</v>
      </c>
      <c r="J34" s="2">
        <v>5</v>
      </c>
      <c r="L34" s="70">
        <v>3.1520039999999998</v>
      </c>
      <c r="M34" s="74">
        <v>2.9215287000000001</v>
      </c>
    </row>
    <row r="35" spans="1:13" x14ac:dyDescent="0.25">
      <c r="C35" s="2">
        <v>34</v>
      </c>
      <c r="D35" s="2" t="s">
        <v>40</v>
      </c>
      <c r="E35" s="2">
        <v>53</v>
      </c>
      <c r="F35" s="2">
        <v>19</v>
      </c>
      <c r="G35" s="2">
        <v>1.5</v>
      </c>
      <c r="H35" s="38">
        <v>9.2465753424657529E-2</v>
      </c>
      <c r="I35" s="37">
        <v>-0.94</v>
      </c>
      <c r="J35" s="2">
        <v>2</v>
      </c>
      <c r="L35" s="70">
        <v>1.3477558000000001</v>
      </c>
      <c r="M35" s="74">
        <v>1.1801491</v>
      </c>
    </row>
    <row r="36" spans="1:13" x14ac:dyDescent="0.25">
      <c r="A36" s="2">
        <v>8</v>
      </c>
      <c r="B36" s="2" t="s">
        <v>41</v>
      </c>
      <c r="C36" s="2">
        <v>35</v>
      </c>
      <c r="D36" s="2" t="s">
        <v>44</v>
      </c>
      <c r="E36" s="2">
        <v>60</v>
      </c>
      <c r="F36" s="2">
        <v>18</v>
      </c>
      <c r="G36" s="2">
        <v>2</v>
      </c>
      <c r="H36" s="38">
        <v>3.9893617021276598E-2</v>
      </c>
      <c r="I36" s="37">
        <v>0.43</v>
      </c>
      <c r="J36" s="2">
        <v>2</v>
      </c>
      <c r="L36" s="70">
        <v>1.2471672</v>
      </c>
      <c r="M36" s="74">
        <v>1.2290684000000001</v>
      </c>
    </row>
    <row r="37" spans="1:13" x14ac:dyDescent="0.25">
      <c r="C37" s="2">
        <v>36</v>
      </c>
      <c r="D37" s="2" t="s">
        <v>42</v>
      </c>
      <c r="E37" s="2">
        <v>216</v>
      </c>
      <c r="F37" s="2">
        <v>29</v>
      </c>
      <c r="G37" s="2">
        <v>2</v>
      </c>
      <c r="H37" s="38">
        <v>9.5625635808748735E-2</v>
      </c>
      <c r="I37" s="37">
        <v>-0.36</v>
      </c>
      <c r="J37" s="2">
        <v>3</v>
      </c>
      <c r="L37" s="70">
        <v>2.3188179</v>
      </c>
      <c r="M37" s="74">
        <v>2.3304909</v>
      </c>
    </row>
    <row r="38" spans="1:13" x14ac:dyDescent="0.25">
      <c r="C38" s="2">
        <v>37</v>
      </c>
      <c r="D38" s="2" t="s">
        <v>43</v>
      </c>
      <c r="E38" s="2">
        <v>769</v>
      </c>
      <c r="F38" s="2">
        <v>67</v>
      </c>
      <c r="G38" s="2">
        <v>2</v>
      </c>
      <c r="H38" s="38">
        <v>0.62467866323907451</v>
      </c>
      <c r="I38" s="37">
        <v>-1.43</v>
      </c>
      <c r="J38" s="2">
        <v>7</v>
      </c>
      <c r="L38" s="70">
        <v>5.673915</v>
      </c>
      <c r="M38" s="74">
        <v>2.3304909</v>
      </c>
    </row>
    <row r="39" spans="1:13" x14ac:dyDescent="0.25">
      <c r="A39" s="2">
        <v>9</v>
      </c>
      <c r="B39" s="2" t="s">
        <v>45</v>
      </c>
      <c r="C39" s="2">
        <v>38</v>
      </c>
      <c r="D39" s="2" t="s">
        <v>46</v>
      </c>
      <c r="E39" s="2">
        <v>54</v>
      </c>
      <c r="F39" s="2">
        <v>26</v>
      </c>
      <c r="G39" s="2">
        <v>2</v>
      </c>
      <c r="H39" s="38">
        <v>9.2307692307692313E-2</v>
      </c>
      <c r="I39" s="37">
        <v>0.22</v>
      </c>
      <c r="J39" s="2">
        <v>3</v>
      </c>
      <c r="L39" s="70">
        <v>2.0333315999999999</v>
      </c>
      <c r="M39" s="74">
        <v>2.0358679</v>
      </c>
    </row>
    <row r="40" spans="1:13" x14ac:dyDescent="0.25">
      <c r="C40" s="2">
        <v>39</v>
      </c>
      <c r="D40" s="2" t="s">
        <v>47</v>
      </c>
      <c r="E40" s="2">
        <v>129</v>
      </c>
      <c r="F40" s="2">
        <v>33</v>
      </c>
      <c r="G40" s="2">
        <v>2</v>
      </c>
      <c r="H40" s="38">
        <v>0.99290780141843971</v>
      </c>
      <c r="I40" s="37">
        <v>0.15</v>
      </c>
      <c r="J40" s="2">
        <v>3</v>
      </c>
      <c r="L40" s="70">
        <v>2.6930822999999999</v>
      </c>
      <c r="M40" s="74">
        <v>2.7178684999999998</v>
      </c>
    </row>
    <row r="41" spans="1:13" x14ac:dyDescent="0.25">
      <c r="C41" s="2">
        <v>40</v>
      </c>
      <c r="D41" s="2" t="s">
        <v>48</v>
      </c>
      <c r="E41" s="2">
        <v>187</v>
      </c>
      <c r="F41" s="2">
        <v>100</v>
      </c>
      <c r="G41" s="2">
        <v>2</v>
      </c>
      <c r="H41" s="38">
        <v>0.21428571428571427</v>
      </c>
      <c r="I41" s="37">
        <v>0.36</v>
      </c>
      <c r="J41" s="2">
        <v>10</v>
      </c>
      <c r="L41" s="70">
        <v>8.3553131</v>
      </c>
      <c r="M41" s="74">
        <v>8.6820982000000004</v>
      </c>
    </row>
    <row r="42" spans="1:13" x14ac:dyDescent="0.25">
      <c r="A42" s="2">
        <v>10</v>
      </c>
      <c r="B42" s="2" t="s">
        <v>49</v>
      </c>
      <c r="C42" s="2">
        <v>41</v>
      </c>
      <c r="D42" s="2" t="s">
        <v>50</v>
      </c>
      <c r="E42" s="2">
        <v>494</v>
      </c>
      <c r="F42" s="2">
        <v>452</v>
      </c>
      <c r="G42" s="2">
        <v>1.66</v>
      </c>
      <c r="H42" s="38">
        <v>1.3821138211382114</v>
      </c>
      <c r="I42" s="37">
        <v>0.28999999999999998</v>
      </c>
      <c r="J42" s="2">
        <v>45</v>
      </c>
      <c r="L42" s="70">
        <v>32.688785000000003</v>
      </c>
      <c r="M42" s="74">
        <v>33.647185200000003</v>
      </c>
    </row>
    <row r="43" spans="1:13" x14ac:dyDescent="0.25">
      <c r="C43" s="2">
        <v>42</v>
      </c>
      <c r="D43" s="2" t="s">
        <v>52</v>
      </c>
      <c r="E43" s="2">
        <v>113</v>
      </c>
      <c r="F43" s="2">
        <v>73</v>
      </c>
      <c r="G43" s="2">
        <v>1.66</v>
      </c>
      <c r="H43" s="38">
        <v>8.5789473684210531</v>
      </c>
      <c r="I43" s="37">
        <v>-1.74</v>
      </c>
      <c r="J43" s="2">
        <v>7</v>
      </c>
      <c r="L43" s="70">
        <v>6.173502</v>
      </c>
      <c r="M43" s="74">
        <v>6.0458632999999997</v>
      </c>
    </row>
    <row r="44" spans="1:13" x14ac:dyDescent="0.25">
      <c r="C44" s="2">
        <v>43</v>
      </c>
      <c r="D44" s="2" t="s">
        <v>51</v>
      </c>
      <c r="E44" s="2">
        <v>36</v>
      </c>
      <c r="F44" s="2">
        <v>0</v>
      </c>
      <c r="G44" s="2">
        <v>1.66</v>
      </c>
      <c r="H44" s="38">
        <v>0.20833333333333334</v>
      </c>
      <c r="I44" s="37">
        <v>-0.84</v>
      </c>
      <c r="J44" s="2">
        <v>0</v>
      </c>
      <c r="L44" s="70">
        <v>0</v>
      </c>
      <c r="M44" s="74">
        <v>0</v>
      </c>
    </row>
    <row r="45" spans="1:13" x14ac:dyDescent="0.25">
      <c r="A45" s="2">
        <v>11</v>
      </c>
      <c r="B45" s="2" t="s">
        <v>53</v>
      </c>
      <c r="C45" s="2">
        <v>44</v>
      </c>
      <c r="D45" s="2" t="s">
        <v>54</v>
      </c>
      <c r="E45" s="2">
        <v>114</v>
      </c>
      <c r="F45" s="2">
        <v>76</v>
      </c>
      <c r="G45" s="2">
        <v>2.61</v>
      </c>
      <c r="H45" s="38">
        <v>0.12134831460674157</v>
      </c>
      <c r="I45" s="37">
        <v>-0.65</v>
      </c>
      <c r="J45" s="2">
        <v>8</v>
      </c>
      <c r="L45" s="70">
        <v>6.4210501999999998</v>
      </c>
      <c r="M45" s="74">
        <v>7.1667560000000003</v>
      </c>
    </row>
    <row r="46" spans="1:13" x14ac:dyDescent="0.25">
      <c r="C46" s="2">
        <v>45</v>
      </c>
      <c r="D46" s="2" t="s">
        <v>55</v>
      </c>
      <c r="E46" s="2">
        <v>504</v>
      </c>
      <c r="F46" s="2">
        <v>63</v>
      </c>
      <c r="G46" s="2">
        <v>2.61</v>
      </c>
      <c r="H46" s="38">
        <v>0.30931677018633541</v>
      </c>
      <c r="I46" s="37">
        <v>-0.36</v>
      </c>
      <c r="J46" s="2">
        <v>6</v>
      </c>
      <c r="L46" s="70">
        <v>5.3372881000000003</v>
      </c>
      <c r="M46" s="74">
        <v>5.9414220999999996</v>
      </c>
    </row>
    <row r="47" spans="1:13" x14ac:dyDescent="0.25">
      <c r="C47" s="2">
        <v>46</v>
      </c>
      <c r="D47" s="2" t="s">
        <v>56</v>
      </c>
      <c r="E47" s="2">
        <v>98</v>
      </c>
      <c r="F47" s="2">
        <v>33</v>
      </c>
      <c r="G47" s="2">
        <v>2.61</v>
      </c>
      <c r="H47" s="38">
        <v>2.802547770700637E-2</v>
      </c>
      <c r="I47" s="37">
        <v>-0.78</v>
      </c>
      <c r="J47" s="2">
        <v>3</v>
      </c>
      <c r="L47" s="70">
        <v>2.6930822999999999</v>
      </c>
      <c r="M47" s="74">
        <v>2.9806954999999999</v>
      </c>
    </row>
    <row r="48" spans="1:13" x14ac:dyDescent="0.25">
      <c r="C48" s="2">
        <v>47</v>
      </c>
      <c r="D48" s="2" t="s">
        <v>58</v>
      </c>
      <c r="E48" s="2">
        <v>41</v>
      </c>
      <c r="F48" s="2">
        <v>10</v>
      </c>
      <c r="G48" s="2">
        <v>2.61</v>
      </c>
      <c r="H48" s="38">
        <v>2.0109689213893969E-2</v>
      </c>
      <c r="I48" s="37">
        <v>-1.1499999999999999</v>
      </c>
      <c r="J48" s="2">
        <v>1</v>
      </c>
      <c r="L48" s="70">
        <v>0.40928389999999998</v>
      </c>
      <c r="M48" s="74">
        <v>0.47612969999999999</v>
      </c>
    </row>
    <row r="49" spans="1:14" x14ac:dyDescent="0.25">
      <c r="C49" s="2">
        <v>48</v>
      </c>
      <c r="D49" s="2" t="s">
        <v>57</v>
      </c>
      <c r="E49" s="2">
        <v>40</v>
      </c>
      <c r="F49" s="2">
        <v>25</v>
      </c>
      <c r="G49" s="2">
        <v>2.61</v>
      </c>
      <c r="H49" s="38">
        <v>9.46969696969697E-3</v>
      </c>
      <c r="I49" s="37">
        <v>-0.9</v>
      </c>
      <c r="J49" s="2">
        <v>3</v>
      </c>
      <c r="L49" s="70">
        <v>1.9371577</v>
      </c>
      <c r="M49" s="74">
        <v>2.1444087999999999</v>
      </c>
    </row>
    <row r="50" spans="1:14" x14ac:dyDescent="0.25">
      <c r="A50" s="2">
        <v>12</v>
      </c>
      <c r="B50" s="2" t="s">
        <v>59</v>
      </c>
      <c r="C50" s="2">
        <v>49</v>
      </c>
      <c r="D50" s="2" t="s">
        <v>60</v>
      </c>
      <c r="E50" s="2">
        <v>33</v>
      </c>
      <c r="F50" s="2">
        <v>15</v>
      </c>
      <c r="G50" s="2">
        <v>2.56</v>
      </c>
      <c r="H50" s="38">
        <v>1.0160218835482611E-2</v>
      </c>
      <c r="I50" s="37">
        <v>-0.9</v>
      </c>
      <c r="J50" s="2">
        <v>2</v>
      </c>
      <c r="L50" s="70">
        <v>0.94052880000000005</v>
      </c>
      <c r="M50" s="74">
        <v>1.0414684000000001</v>
      </c>
    </row>
    <row r="51" spans="1:14" x14ac:dyDescent="0.25">
      <c r="C51" s="2">
        <v>50</v>
      </c>
      <c r="D51" s="2" t="s">
        <v>61</v>
      </c>
      <c r="E51" s="2">
        <v>53</v>
      </c>
      <c r="F51" s="2">
        <v>4</v>
      </c>
      <c r="G51" s="2">
        <v>2.56</v>
      </c>
      <c r="H51" s="38">
        <v>5.4977711738484397E-2</v>
      </c>
      <c r="I51" s="37">
        <v>-0.54</v>
      </c>
      <c r="J51" s="2">
        <v>0</v>
      </c>
      <c r="L51" s="70">
        <v>0</v>
      </c>
      <c r="M51" s="74">
        <v>0</v>
      </c>
    </row>
    <row r="52" spans="1:14" x14ac:dyDescent="0.25">
      <c r="C52" s="2">
        <v>51</v>
      </c>
      <c r="D52" s="2" t="s">
        <v>62</v>
      </c>
      <c r="E52" s="2">
        <v>11</v>
      </c>
      <c r="F52" s="2">
        <v>3</v>
      </c>
      <c r="G52" s="2">
        <v>2.56</v>
      </c>
      <c r="H52" s="38">
        <v>3.4669555796316358E-2</v>
      </c>
      <c r="I52" s="37">
        <v>-0.06</v>
      </c>
      <c r="J52" s="2">
        <v>0</v>
      </c>
      <c r="L52" s="70">
        <v>0</v>
      </c>
      <c r="M52" s="74">
        <v>0</v>
      </c>
    </row>
    <row r="53" spans="1:14" x14ac:dyDescent="0.25">
      <c r="C53" s="2">
        <v>52</v>
      </c>
      <c r="D53" s="2" t="s">
        <v>63</v>
      </c>
      <c r="E53" s="2">
        <v>174</v>
      </c>
      <c r="F53" s="2">
        <v>135</v>
      </c>
      <c r="G53" s="2">
        <v>2.56</v>
      </c>
      <c r="H53" s="38">
        <v>0.11912943871706758</v>
      </c>
      <c r="I53" s="37">
        <v>1.39</v>
      </c>
      <c r="J53" s="2">
        <v>14</v>
      </c>
      <c r="L53" s="70">
        <v>11.0606955</v>
      </c>
      <c r="M53" s="74">
        <v>12.3965867</v>
      </c>
    </row>
    <row r="54" spans="1:14" x14ac:dyDescent="0.25">
      <c r="C54" s="2">
        <v>53</v>
      </c>
      <c r="D54" s="2" t="s">
        <v>64</v>
      </c>
      <c r="E54" s="2">
        <v>99</v>
      </c>
      <c r="F54" s="2">
        <v>33</v>
      </c>
      <c r="G54" s="2">
        <v>2.56</v>
      </c>
      <c r="H54" s="38">
        <v>7.900677200902935E-2</v>
      </c>
      <c r="I54" s="37">
        <v>0.5</v>
      </c>
      <c r="J54" s="2">
        <v>2</v>
      </c>
      <c r="L54" s="70">
        <v>2.6930822999999999</v>
      </c>
      <c r="M54" s="74">
        <v>2.9602596999999999</v>
      </c>
    </row>
    <row r="55" spans="1:14" x14ac:dyDescent="0.25">
      <c r="C55" s="2">
        <v>54</v>
      </c>
      <c r="D55" s="2" t="s">
        <v>65</v>
      </c>
      <c r="E55" s="2">
        <v>4</v>
      </c>
      <c r="F55" s="2">
        <v>0</v>
      </c>
      <c r="G55" s="2">
        <v>2.56</v>
      </c>
      <c r="H55" s="38">
        <v>3.0864197530864196E-3</v>
      </c>
      <c r="I55" s="37">
        <v>0.03</v>
      </c>
      <c r="J55" s="2">
        <v>0</v>
      </c>
      <c r="L55" s="70">
        <v>0</v>
      </c>
      <c r="M55" s="74">
        <v>0</v>
      </c>
    </row>
    <row r="56" spans="1:14" x14ac:dyDescent="0.25">
      <c r="A56" s="2">
        <v>13</v>
      </c>
      <c r="B56" s="2" t="s">
        <v>66</v>
      </c>
      <c r="C56" s="2">
        <v>55</v>
      </c>
      <c r="D56" s="2" t="s">
        <v>72</v>
      </c>
      <c r="E56" s="2">
        <v>23</v>
      </c>
      <c r="F56" s="2">
        <v>8</v>
      </c>
      <c r="G56" s="2">
        <v>0.44</v>
      </c>
      <c r="H56" s="38">
        <v>2.7931146476128613E-2</v>
      </c>
      <c r="I56" s="49" t="s">
        <v>131</v>
      </c>
      <c r="J56" s="48">
        <v>0</v>
      </c>
      <c r="L56" s="70">
        <v>0</v>
      </c>
      <c r="M56" s="74">
        <v>0</v>
      </c>
    </row>
    <row r="57" spans="1:14" x14ac:dyDescent="0.25">
      <c r="C57" s="2">
        <v>56</v>
      </c>
      <c r="D57" s="2" t="s">
        <v>71</v>
      </c>
      <c r="E57" s="2">
        <v>40</v>
      </c>
      <c r="F57" s="2">
        <v>12</v>
      </c>
      <c r="G57" s="2">
        <v>0.44</v>
      </c>
      <c r="H57" s="38">
        <v>7.5642965204236008E-3</v>
      </c>
      <c r="I57" s="49" t="s">
        <v>131</v>
      </c>
      <c r="J57" s="48">
        <v>0</v>
      </c>
      <c r="L57" s="70">
        <v>0</v>
      </c>
      <c r="M57" s="74">
        <v>0</v>
      </c>
    </row>
    <row r="58" spans="1:14" x14ac:dyDescent="0.25">
      <c r="C58" s="2">
        <v>57</v>
      </c>
      <c r="D58" s="2" t="s">
        <v>70</v>
      </c>
      <c r="E58" s="2">
        <v>105</v>
      </c>
      <c r="F58" s="2">
        <v>88</v>
      </c>
      <c r="G58" s="2">
        <v>0.44</v>
      </c>
      <c r="H58" s="38">
        <v>5.8928571428571427E-2</v>
      </c>
      <c r="I58" s="37">
        <v>0.01</v>
      </c>
      <c r="J58" s="2">
        <v>4</v>
      </c>
      <c r="L58" s="70">
        <v>7.3977507999999998</v>
      </c>
      <c r="M58" s="74">
        <v>5.6076553999999996</v>
      </c>
    </row>
    <row r="59" spans="1:14" x14ac:dyDescent="0.25">
      <c r="C59" s="2">
        <v>58</v>
      </c>
      <c r="D59" s="2" t="s">
        <v>69</v>
      </c>
      <c r="E59" s="2">
        <v>103</v>
      </c>
      <c r="F59" s="2">
        <v>84</v>
      </c>
      <c r="G59" s="2">
        <v>0.44</v>
      </c>
      <c r="H59" s="38">
        <v>2.0050125313283207E-2</v>
      </c>
      <c r="I59" s="37">
        <v>-0.54</v>
      </c>
      <c r="J59" s="2">
        <v>0</v>
      </c>
      <c r="L59" s="70">
        <v>0</v>
      </c>
      <c r="M59" s="74">
        <v>0</v>
      </c>
    </row>
    <row r="60" spans="1:14" x14ac:dyDescent="0.25">
      <c r="C60" s="2">
        <v>59</v>
      </c>
      <c r="D60" s="2" t="s">
        <v>68</v>
      </c>
      <c r="E60" s="2">
        <v>351</v>
      </c>
      <c r="F60" s="2">
        <v>252</v>
      </c>
      <c r="G60" s="2">
        <v>0.44</v>
      </c>
      <c r="H60" s="38">
        <v>5.5248618784530384E-2</v>
      </c>
      <c r="I60" s="37">
        <v>-0.82</v>
      </c>
      <c r="J60" s="2">
        <v>13</v>
      </c>
      <c r="L60" s="70">
        <v>19.488789700000002</v>
      </c>
      <c r="M60" s="74">
        <v>15.5547088</v>
      </c>
    </row>
    <row r="61" spans="1:14" x14ac:dyDescent="0.25">
      <c r="A61" s="37"/>
      <c r="B61" s="37"/>
      <c r="C61" s="37">
        <v>60</v>
      </c>
      <c r="D61" s="37" t="s">
        <v>67</v>
      </c>
      <c r="E61" s="37">
        <v>346</v>
      </c>
      <c r="F61" s="37">
        <v>336</v>
      </c>
      <c r="G61" s="37">
        <v>0.44</v>
      </c>
      <c r="H61" s="38">
        <v>3.5988372093023258</v>
      </c>
      <c r="I61" s="37">
        <v>0.86</v>
      </c>
      <c r="J61" s="37">
        <v>17</v>
      </c>
      <c r="L61" s="70">
        <v>25.1704352</v>
      </c>
      <c r="M61" s="74">
        <v>20.2999042</v>
      </c>
    </row>
    <row r="62" spans="1:14" s="70" customFormat="1" x14ac:dyDescent="0.25">
      <c r="A62" s="37">
        <v>14</v>
      </c>
      <c r="B62" s="37" t="s">
        <v>73</v>
      </c>
      <c r="C62" s="37">
        <v>61</v>
      </c>
      <c r="D62" s="37" t="s">
        <v>74</v>
      </c>
      <c r="E62" s="37">
        <v>989</v>
      </c>
      <c r="F62" s="37">
        <v>961</v>
      </c>
      <c r="G62" s="37">
        <v>1.28</v>
      </c>
      <c r="H62" s="38">
        <v>4.6144578313253009</v>
      </c>
      <c r="I62" s="37">
        <v>-0.79</v>
      </c>
      <c r="J62" s="37">
        <v>96</v>
      </c>
      <c r="L62" s="71" t="s">
        <v>435</v>
      </c>
      <c r="M62" s="71" t="s">
        <v>435</v>
      </c>
      <c r="N62" s="70" t="s">
        <v>436</v>
      </c>
    </row>
    <row r="63" spans="1:14" x14ac:dyDescent="0.25">
      <c r="C63" s="2">
        <v>62</v>
      </c>
      <c r="D63" s="2" t="s">
        <v>75</v>
      </c>
      <c r="E63" s="2">
        <v>31</v>
      </c>
      <c r="F63" s="2">
        <v>16</v>
      </c>
      <c r="G63" s="2">
        <v>1.28</v>
      </c>
      <c r="H63" s="38">
        <v>8.1632653061224483E-2</v>
      </c>
      <c r="I63" s="37">
        <v>0.95</v>
      </c>
      <c r="J63" s="2">
        <v>0</v>
      </c>
      <c r="L63" s="70">
        <v>0</v>
      </c>
      <c r="M63" s="74">
        <v>0</v>
      </c>
    </row>
    <row r="64" spans="1:14" x14ac:dyDescent="0.25">
      <c r="C64" s="2">
        <v>63</v>
      </c>
      <c r="D64" s="2" t="s">
        <v>76</v>
      </c>
      <c r="E64" s="2">
        <v>8</v>
      </c>
      <c r="F64" s="2">
        <v>0</v>
      </c>
      <c r="G64" s="2">
        <v>1.28</v>
      </c>
      <c r="H64" s="38">
        <v>0.13636363636363635</v>
      </c>
      <c r="I64" s="37">
        <v>-1.08</v>
      </c>
      <c r="J64" s="2">
        <v>0</v>
      </c>
      <c r="L64" s="70">
        <v>0</v>
      </c>
      <c r="M64" s="74">
        <v>0</v>
      </c>
    </row>
    <row r="65" spans="1:13" x14ac:dyDescent="0.25">
      <c r="A65" s="2">
        <v>15</v>
      </c>
      <c r="B65" s="2" t="s">
        <v>77</v>
      </c>
      <c r="C65" s="2">
        <v>64</v>
      </c>
      <c r="D65" s="2" t="s">
        <v>82</v>
      </c>
      <c r="E65" s="2">
        <v>473</v>
      </c>
      <c r="F65" s="2">
        <v>453</v>
      </c>
      <c r="G65" s="2">
        <v>1.72</v>
      </c>
      <c r="H65" s="38">
        <v>3.3970276008492568E-2</v>
      </c>
      <c r="I65" s="37">
        <v>-1.44</v>
      </c>
      <c r="J65" s="2">
        <v>77</v>
      </c>
      <c r="L65" s="70">
        <v>32.752263399999997</v>
      </c>
      <c r="M65" s="74">
        <v>34.001344899999999</v>
      </c>
    </row>
    <row r="66" spans="1:13" x14ac:dyDescent="0.25">
      <c r="C66" s="2">
        <v>65</v>
      </c>
      <c r="D66" s="2" t="s">
        <v>83</v>
      </c>
      <c r="E66" s="2">
        <v>22</v>
      </c>
      <c r="F66" s="2">
        <v>11</v>
      </c>
      <c r="G66" s="2">
        <v>1.72</v>
      </c>
      <c r="H66" s="38">
        <v>0.27044025157232704</v>
      </c>
      <c r="I66" s="37">
        <v>1.62</v>
      </c>
      <c r="J66" s="2">
        <v>0</v>
      </c>
      <c r="L66" s="70">
        <v>0</v>
      </c>
      <c r="M66" s="74">
        <v>0</v>
      </c>
    </row>
    <row r="67" spans="1:13" x14ac:dyDescent="0.25">
      <c r="C67" s="2">
        <v>66</v>
      </c>
      <c r="D67" s="2" t="s">
        <v>84</v>
      </c>
      <c r="E67" s="2">
        <v>182</v>
      </c>
      <c r="F67" s="2">
        <v>174</v>
      </c>
      <c r="G67" s="2">
        <v>1.72</v>
      </c>
      <c r="H67" s="38">
        <v>0.7038461538461539</v>
      </c>
      <c r="I67" s="37">
        <v>0.3</v>
      </c>
      <c r="J67" s="2">
        <v>22</v>
      </c>
      <c r="L67" s="70">
        <v>13.9572804</v>
      </c>
      <c r="M67" s="74">
        <v>14.1398644</v>
      </c>
    </row>
    <row r="68" spans="1:13" x14ac:dyDescent="0.25">
      <c r="C68" s="2">
        <v>67</v>
      </c>
      <c r="D68" s="2" t="s">
        <v>85</v>
      </c>
      <c r="E68" s="2">
        <v>111</v>
      </c>
      <c r="F68" s="2">
        <v>104</v>
      </c>
      <c r="G68" s="2">
        <v>1.72</v>
      </c>
      <c r="H68" s="38">
        <v>0.83849557522123896</v>
      </c>
      <c r="I68" s="37">
        <v>-0.13</v>
      </c>
      <c r="J68" s="2">
        <v>2</v>
      </c>
      <c r="L68" s="70">
        <v>8.6707155</v>
      </c>
      <c r="M68" s="74">
        <v>8.6626203000000004</v>
      </c>
    </row>
    <row r="69" spans="1:13" x14ac:dyDescent="0.25">
      <c r="C69" s="2">
        <v>68</v>
      </c>
      <c r="D69" s="2" t="s">
        <v>86</v>
      </c>
      <c r="E69" s="2">
        <v>91</v>
      </c>
      <c r="F69" s="2">
        <v>12</v>
      </c>
      <c r="G69" s="2">
        <v>1.72</v>
      </c>
      <c r="H69" s="38">
        <v>0.24242424242424243</v>
      </c>
      <c r="I69" s="37">
        <v>-0.22</v>
      </c>
      <c r="J69" s="2">
        <v>1</v>
      </c>
      <c r="L69" s="70">
        <v>0.62530770000000002</v>
      </c>
      <c r="M69" s="74">
        <v>0.54005300000000001</v>
      </c>
    </row>
    <row r="70" spans="1:13" x14ac:dyDescent="0.25">
      <c r="C70" s="2">
        <v>69</v>
      </c>
      <c r="D70" s="2" t="s">
        <v>87</v>
      </c>
      <c r="E70" s="2">
        <v>22</v>
      </c>
      <c r="F70" s="2">
        <v>11</v>
      </c>
      <c r="G70" s="2">
        <v>1.72</v>
      </c>
      <c r="H70" s="38">
        <v>0.26773455377574373</v>
      </c>
      <c r="I70" s="37">
        <v>1.41</v>
      </c>
      <c r="J70" s="2">
        <v>1</v>
      </c>
      <c r="L70" s="70">
        <v>0.51795500000000005</v>
      </c>
      <c r="M70" s="74">
        <v>0.4354112</v>
      </c>
    </row>
    <row r="71" spans="1:13" x14ac:dyDescent="0.25">
      <c r="A71" s="2">
        <v>16</v>
      </c>
      <c r="B71" s="2" t="s">
        <v>78</v>
      </c>
      <c r="C71" s="2">
        <v>70</v>
      </c>
      <c r="D71" s="2" t="s">
        <v>88</v>
      </c>
      <c r="E71" s="2">
        <v>55</v>
      </c>
      <c r="F71" s="2">
        <v>49</v>
      </c>
      <c r="G71" s="2">
        <v>1.78</v>
      </c>
      <c r="H71" s="38">
        <v>0.24038461538461539</v>
      </c>
      <c r="I71" s="37">
        <v>0.51</v>
      </c>
      <c r="J71" s="2">
        <v>0</v>
      </c>
      <c r="L71" s="70">
        <v>0</v>
      </c>
      <c r="M71" s="74">
        <v>0</v>
      </c>
    </row>
    <row r="72" spans="1:13" x14ac:dyDescent="0.25">
      <c r="C72" s="2">
        <v>71</v>
      </c>
      <c r="D72" s="2" t="s">
        <v>89</v>
      </c>
      <c r="E72" s="2">
        <v>53</v>
      </c>
      <c r="F72" s="2">
        <v>49</v>
      </c>
      <c r="G72" s="2">
        <v>1.78</v>
      </c>
      <c r="H72" s="38">
        <v>0.44</v>
      </c>
      <c r="I72" s="37">
        <v>-0.33</v>
      </c>
      <c r="J72" s="2">
        <v>0</v>
      </c>
      <c r="L72" s="70">
        <v>0</v>
      </c>
      <c r="M72" s="74">
        <v>0</v>
      </c>
    </row>
    <row r="73" spans="1:13" x14ac:dyDescent="0.25">
      <c r="C73" s="2">
        <v>72</v>
      </c>
      <c r="D73" s="2" t="s">
        <v>90</v>
      </c>
      <c r="E73" s="2">
        <v>74</v>
      </c>
      <c r="F73" s="2">
        <v>62</v>
      </c>
      <c r="G73" s="2">
        <v>1.78</v>
      </c>
      <c r="H73" s="38">
        <v>0.32547169811320753</v>
      </c>
      <c r="I73" s="37">
        <v>-0.13</v>
      </c>
      <c r="J73" s="2">
        <v>3</v>
      </c>
      <c r="L73" s="70">
        <v>5.2526565999999999</v>
      </c>
      <c r="M73" s="74">
        <v>5.2167690999999996</v>
      </c>
    </row>
    <row r="74" spans="1:13" x14ac:dyDescent="0.25">
      <c r="C74" s="2">
        <v>73</v>
      </c>
      <c r="D74" s="2" t="s">
        <v>91</v>
      </c>
      <c r="E74" s="2">
        <v>58</v>
      </c>
      <c r="F74" s="2">
        <v>51</v>
      </c>
      <c r="G74" s="2">
        <v>1.78</v>
      </c>
      <c r="H74" s="38">
        <v>0.20618556701030927</v>
      </c>
      <c r="I74" s="37">
        <v>1.89</v>
      </c>
      <c r="J74" s="2">
        <v>3</v>
      </c>
      <c r="L74" s="70">
        <v>4.3078536999999999</v>
      </c>
      <c r="M74" s="74">
        <v>4.2517380999999999</v>
      </c>
    </row>
    <row r="75" spans="1:13" x14ac:dyDescent="0.25">
      <c r="C75" s="2">
        <v>74</v>
      </c>
      <c r="D75" s="2" t="s">
        <v>104</v>
      </c>
      <c r="E75" s="2">
        <v>98</v>
      </c>
      <c r="F75" s="2">
        <v>43</v>
      </c>
      <c r="G75" s="2">
        <v>1.78</v>
      </c>
      <c r="H75" s="38">
        <v>9.3922651933701654E-2</v>
      </c>
      <c r="I75" s="37">
        <v>1</v>
      </c>
      <c r="J75" s="2">
        <v>2</v>
      </c>
      <c r="L75" s="70">
        <v>3.6023736</v>
      </c>
      <c r="M75" s="74">
        <v>3.5344416999999999</v>
      </c>
    </row>
    <row r="76" spans="1:13" x14ac:dyDescent="0.25">
      <c r="A76" s="2">
        <v>17</v>
      </c>
      <c r="B76" s="2" t="s">
        <v>79</v>
      </c>
      <c r="C76" s="2">
        <v>75</v>
      </c>
      <c r="D76" s="2" t="s">
        <v>92</v>
      </c>
      <c r="E76" s="2">
        <v>66</v>
      </c>
      <c r="F76" s="2">
        <v>65</v>
      </c>
      <c r="G76" s="2">
        <v>1.78</v>
      </c>
      <c r="H76" s="38">
        <v>0.3</v>
      </c>
      <c r="I76" s="37">
        <v>-1.64</v>
      </c>
      <c r="J76" s="2">
        <v>3</v>
      </c>
      <c r="L76" s="70">
        <v>5.5059747000000003</v>
      </c>
      <c r="M76" s="74">
        <v>5.4762785999999997</v>
      </c>
    </row>
    <row r="77" spans="1:13" x14ac:dyDescent="0.25">
      <c r="C77" s="2">
        <v>76</v>
      </c>
      <c r="D77" s="2" t="s">
        <v>93</v>
      </c>
      <c r="E77" s="2">
        <v>38</v>
      </c>
      <c r="F77" s="2">
        <v>35</v>
      </c>
      <c r="G77" s="2">
        <v>1.78</v>
      </c>
      <c r="H77" s="38">
        <v>0.61538461538461542</v>
      </c>
      <c r="I77" s="37">
        <v>-1.1000000000000001</v>
      </c>
      <c r="J77" s="2">
        <v>0</v>
      </c>
      <c r="L77" s="70">
        <v>0</v>
      </c>
      <c r="M77" s="74">
        <v>0</v>
      </c>
    </row>
    <row r="78" spans="1:13" x14ac:dyDescent="0.25">
      <c r="C78" s="2">
        <v>77</v>
      </c>
      <c r="D78" s="2" t="s">
        <v>90</v>
      </c>
      <c r="E78" s="2">
        <v>247</v>
      </c>
      <c r="F78" s="2">
        <v>240</v>
      </c>
      <c r="G78" s="2">
        <v>1.78</v>
      </c>
      <c r="H78" s="38">
        <v>0.54004576659038905</v>
      </c>
      <c r="I78" s="37">
        <v>-0.51</v>
      </c>
      <c r="J78" s="2">
        <v>19</v>
      </c>
      <c r="L78" s="70">
        <v>18.656224300000002</v>
      </c>
      <c r="M78" s="74">
        <v>19.2206549</v>
      </c>
    </row>
    <row r="79" spans="1:13" x14ac:dyDescent="0.25">
      <c r="C79" s="2">
        <v>78</v>
      </c>
      <c r="D79" s="2" t="s">
        <v>94</v>
      </c>
      <c r="E79" s="2">
        <v>7</v>
      </c>
      <c r="F79" s="2">
        <v>3</v>
      </c>
      <c r="G79" s="2">
        <v>1.78</v>
      </c>
      <c r="H79" s="38">
        <v>0.16666666666666666</v>
      </c>
      <c r="I79" s="37">
        <v>-0.54</v>
      </c>
      <c r="J79" s="2">
        <v>0</v>
      </c>
      <c r="L79" s="70">
        <v>0</v>
      </c>
      <c r="M79" s="74">
        <v>0</v>
      </c>
    </row>
    <row r="80" spans="1:13" x14ac:dyDescent="0.25">
      <c r="C80" s="2">
        <v>79</v>
      </c>
      <c r="D80" s="2" t="s">
        <v>95</v>
      </c>
      <c r="E80" s="2">
        <v>15</v>
      </c>
      <c r="F80" s="2">
        <v>13</v>
      </c>
      <c r="G80" s="2">
        <v>1.78</v>
      </c>
      <c r="H80" s="38">
        <v>6.8783068783068779E-2</v>
      </c>
      <c r="I80" s="37">
        <v>-1.52</v>
      </c>
      <c r="J80" s="2">
        <v>0</v>
      </c>
      <c r="L80" s="70">
        <v>0</v>
      </c>
      <c r="M80" s="74">
        <v>0</v>
      </c>
    </row>
    <row r="81" spans="1:13" x14ac:dyDescent="0.25">
      <c r="A81" s="2">
        <v>18</v>
      </c>
      <c r="B81" s="2" t="s">
        <v>80</v>
      </c>
      <c r="C81" s="2">
        <v>80</v>
      </c>
      <c r="D81" s="2" t="s">
        <v>96</v>
      </c>
      <c r="E81" s="2">
        <v>465</v>
      </c>
      <c r="F81" s="2">
        <v>435</v>
      </c>
      <c r="G81" s="2">
        <v>1.74</v>
      </c>
      <c r="H81" s="38">
        <v>0.32591876208897486</v>
      </c>
      <c r="I81" s="37">
        <v>-0.83</v>
      </c>
      <c r="J81" s="2">
        <v>44</v>
      </c>
      <c r="L81" s="70">
        <v>31.606470999999999</v>
      </c>
      <c r="M81" s="74">
        <v>32.869879400000002</v>
      </c>
    </row>
    <row r="82" spans="1:13" x14ac:dyDescent="0.25">
      <c r="C82" s="2">
        <v>81</v>
      </c>
      <c r="D82" s="2" t="s">
        <v>97</v>
      </c>
      <c r="E82" s="2">
        <v>53</v>
      </c>
      <c r="F82" s="2">
        <v>49</v>
      </c>
      <c r="G82" s="2">
        <v>1.74</v>
      </c>
      <c r="H82" s="38">
        <v>0.39493670886075949</v>
      </c>
      <c r="I82" s="37">
        <v>-1.28</v>
      </c>
      <c r="J82" s="2">
        <v>2</v>
      </c>
      <c r="L82" s="70">
        <v>4.1330730999999998</v>
      </c>
      <c r="M82" s="74">
        <v>4.0466861999999999</v>
      </c>
    </row>
    <row r="83" spans="1:13" x14ac:dyDescent="0.25">
      <c r="C83" s="2">
        <v>82</v>
      </c>
      <c r="D83" s="2" t="s">
        <v>98</v>
      </c>
      <c r="E83" s="2">
        <v>31</v>
      </c>
      <c r="F83" s="2">
        <v>28</v>
      </c>
      <c r="G83" s="2">
        <v>1.74</v>
      </c>
      <c r="H83" s="38">
        <v>0.14204545454545456</v>
      </c>
      <c r="I83" s="37">
        <v>-1.1200000000000001</v>
      </c>
      <c r="J83" s="2">
        <v>1</v>
      </c>
      <c r="L83" s="70">
        <v>2.2241412999999999</v>
      </c>
      <c r="M83" s="74">
        <v>2.1263386999999998</v>
      </c>
    </row>
    <row r="84" spans="1:13" x14ac:dyDescent="0.25">
      <c r="C84" s="2">
        <v>83</v>
      </c>
      <c r="D84" s="2" t="s">
        <v>99</v>
      </c>
      <c r="E84" s="2">
        <v>4</v>
      </c>
      <c r="F84" s="2">
        <v>0</v>
      </c>
      <c r="G84" s="2">
        <v>1.74</v>
      </c>
      <c r="H84" s="77" t="s">
        <v>131</v>
      </c>
      <c r="I84" s="37">
        <v>-0.31</v>
      </c>
      <c r="J84" s="2">
        <v>0</v>
      </c>
      <c r="L84" s="70">
        <v>0</v>
      </c>
      <c r="M84" s="74">
        <v>0</v>
      </c>
    </row>
    <row r="85" spans="1:13" x14ac:dyDescent="0.25">
      <c r="C85" s="2">
        <v>84</v>
      </c>
      <c r="D85" s="2" t="s">
        <v>100</v>
      </c>
      <c r="E85" s="2">
        <v>79</v>
      </c>
      <c r="F85" s="2">
        <v>64</v>
      </c>
      <c r="G85" s="2">
        <v>1.74</v>
      </c>
      <c r="H85" s="38">
        <v>0.16321243523316062</v>
      </c>
      <c r="I85" s="37">
        <v>-0.83</v>
      </c>
      <c r="J85" s="2">
        <v>6</v>
      </c>
      <c r="L85" s="70">
        <v>5.4217263000000004</v>
      </c>
      <c r="M85" s="74">
        <v>5.3558526000000004</v>
      </c>
    </row>
    <row r="86" spans="1:13" x14ac:dyDescent="0.25">
      <c r="A86" s="2">
        <v>19</v>
      </c>
      <c r="B86" s="2" t="s">
        <v>81</v>
      </c>
      <c r="C86" s="2">
        <v>85</v>
      </c>
      <c r="D86" s="2" t="s">
        <v>101</v>
      </c>
      <c r="E86" s="2">
        <v>394</v>
      </c>
      <c r="F86" s="2">
        <v>46</v>
      </c>
      <c r="G86" s="2">
        <v>1.78</v>
      </c>
      <c r="H86" s="38">
        <v>0.19551282051282051</v>
      </c>
      <c r="I86" s="37">
        <v>-1.92</v>
      </c>
      <c r="J86" s="2">
        <v>0</v>
      </c>
      <c r="L86" s="70">
        <v>0</v>
      </c>
      <c r="M86" s="74">
        <v>0</v>
      </c>
    </row>
    <row r="87" spans="1:13" x14ac:dyDescent="0.25">
      <c r="C87" s="2">
        <v>86</v>
      </c>
      <c r="D87" s="2" t="s">
        <v>102</v>
      </c>
      <c r="E87" s="2">
        <v>229</v>
      </c>
      <c r="F87" s="2">
        <v>202</v>
      </c>
      <c r="G87" s="2">
        <v>1.78</v>
      </c>
      <c r="H87" s="38">
        <v>0.28000000000000003</v>
      </c>
      <c r="I87" s="37">
        <v>-2.34</v>
      </c>
      <c r="J87" s="2">
        <v>8</v>
      </c>
      <c r="L87" s="70">
        <v>15.9777811</v>
      </c>
      <c r="M87" s="74">
        <v>16.389370400000001</v>
      </c>
    </row>
    <row r="88" spans="1:13" x14ac:dyDescent="0.25">
      <c r="C88" s="2">
        <v>87</v>
      </c>
      <c r="D88" s="2" t="s">
        <v>103</v>
      </c>
      <c r="E88" s="2">
        <v>81</v>
      </c>
      <c r="F88" s="2">
        <v>53</v>
      </c>
      <c r="G88" s="2">
        <v>1.78</v>
      </c>
      <c r="H88" s="38">
        <v>0.21142857142857144</v>
      </c>
      <c r="I88" s="37">
        <v>-2.88</v>
      </c>
      <c r="J88" s="2">
        <v>0</v>
      </c>
      <c r="L88" s="70">
        <v>0</v>
      </c>
      <c r="M88" s="74">
        <v>0</v>
      </c>
    </row>
    <row r="89" spans="1:13" s="51" customFormat="1" x14ac:dyDescent="0.25">
      <c r="H89" s="40"/>
      <c r="I89" s="40"/>
      <c r="K89" s="72"/>
      <c r="L89" s="72"/>
      <c r="M89" s="76"/>
    </row>
    <row r="90" spans="1:13" x14ac:dyDescent="0.25">
      <c r="G90" s="2" t="s">
        <v>131</v>
      </c>
      <c r="H90" s="52" t="s">
        <v>132</v>
      </c>
      <c r="J90" s="26" t="s">
        <v>123</v>
      </c>
    </row>
    <row r="91" spans="1:13" x14ac:dyDescent="0.25">
      <c r="J91" s="26" t="s">
        <v>124</v>
      </c>
    </row>
    <row r="92" spans="1:13" x14ac:dyDescent="0.25">
      <c r="J92" s="26" t="s">
        <v>125</v>
      </c>
    </row>
    <row r="93" spans="1:13" x14ac:dyDescent="0.25">
      <c r="J93" s="26" t="s">
        <v>126</v>
      </c>
    </row>
    <row r="94" spans="1:13" x14ac:dyDescent="0.25">
      <c r="J94" s="26" t="s">
        <v>127</v>
      </c>
    </row>
    <row r="95" spans="1:13" x14ac:dyDescent="0.25">
      <c r="J95" s="26" t="s">
        <v>128</v>
      </c>
    </row>
    <row r="96" spans="1:13" x14ac:dyDescent="0.25">
      <c r="J96" s="26" t="s">
        <v>129</v>
      </c>
    </row>
    <row r="97" spans="4:10" x14ac:dyDescent="0.25">
      <c r="J97" s="26" t="s">
        <v>130</v>
      </c>
    </row>
    <row r="99" spans="4:10" x14ac:dyDescent="0.25">
      <c r="D99" s="17" t="s">
        <v>446</v>
      </c>
      <c r="E99" s="17" t="s">
        <v>447</v>
      </c>
    </row>
    <row r="100" spans="4:10" ht="144" customHeight="1" x14ac:dyDescent="0.25">
      <c r="D100" s="79" t="s">
        <v>441</v>
      </c>
      <c r="E100" s="80" t="s">
        <v>443</v>
      </c>
      <c r="F100" s="80" t="s">
        <v>461</v>
      </c>
    </row>
    <row r="101" spans="4:10" ht="189.75" customHeight="1" x14ac:dyDescent="0.25">
      <c r="D101" s="80" t="s">
        <v>442</v>
      </c>
      <c r="E101" s="80" t="s">
        <v>459</v>
      </c>
    </row>
    <row r="102" spans="4:10" ht="168.75" customHeight="1" x14ac:dyDescent="0.25">
      <c r="D102" s="80" t="s">
        <v>120</v>
      </c>
      <c r="E102" s="80" t="s">
        <v>444</v>
      </c>
      <c r="F102" s="80" t="s">
        <v>445</v>
      </c>
    </row>
    <row r="103" spans="4:10" ht="181.5" customHeight="1" x14ac:dyDescent="0.25">
      <c r="D103" s="78" t="s">
        <v>108</v>
      </c>
      <c r="E103" s="80" t="s">
        <v>444</v>
      </c>
      <c r="F103" s="80" t="s">
        <v>445</v>
      </c>
    </row>
    <row r="104" spans="4:10" ht="186" customHeight="1" x14ac:dyDescent="0.25">
      <c r="D104" s="80" t="s">
        <v>108</v>
      </c>
      <c r="E104" s="80" t="s">
        <v>444</v>
      </c>
      <c r="F104" s="80" t="s">
        <v>445</v>
      </c>
    </row>
    <row r="105" spans="4:10" ht="160.5" customHeight="1" x14ac:dyDescent="0.25">
      <c r="D105" s="80" t="s">
        <v>122</v>
      </c>
      <c r="E105" s="80" t="s">
        <v>444</v>
      </c>
      <c r="F105" s="80" t="s">
        <v>445</v>
      </c>
    </row>
    <row r="106" spans="4:10" ht="165.75" customHeight="1" x14ac:dyDescent="0.25">
      <c r="D106" s="80" t="s">
        <v>120</v>
      </c>
      <c r="E106" s="80" t="s">
        <v>444</v>
      </c>
      <c r="F106" s="80" t="s">
        <v>445</v>
      </c>
    </row>
  </sheetData>
  <sheetProtection password="81F3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70"/>
  <sheetViews>
    <sheetView zoomScale="70" zoomScaleNormal="70" workbookViewId="0">
      <selection activeCell="L67" sqref="L67"/>
    </sheetView>
  </sheetViews>
  <sheetFormatPr defaultRowHeight="15.75" x14ac:dyDescent="0.25"/>
  <cols>
    <col min="1" max="2" width="9.140625" style="12"/>
    <col min="3" max="3" width="39.7109375" style="12" customWidth="1"/>
    <col min="4" max="4" width="16.140625" style="12" customWidth="1"/>
    <col min="5" max="5" width="17" style="12" customWidth="1"/>
    <col min="6" max="6" width="24.28515625" style="12" customWidth="1"/>
    <col min="7" max="7" width="19.140625" style="12" customWidth="1"/>
    <col min="8" max="16384" width="9.140625" style="12"/>
  </cols>
  <sheetData>
    <row r="4" spans="3:6" x14ac:dyDescent="0.25">
      <c r="D4" s="12" t="s">
        <v>346</v>
      </c>
      <c r="E4" s="12" t="s">
        <v>314</v>
      </c>
      <c r="F4" s="12" t="s">
        <v>347</v>
      </c>
    </row>
    <row r="5" spans="3:6" x14ac:dyDescent="0.25">
      <c r="C5" s="28" t="s">
        <v>403</v>
      </c>
      <c r="D5" s="12">
        <v>0.59460000000000002</v>
      </c>
      <c r="E5" s="12">
        <v>0.67620000000000002</v>
      </c>
      <c r="F5" s="12">
        <v>0.66800000000000004</v>
      </c>
    </row>
    <row r="6" spans="3:6" x14ac:dyDescent="0.25">
      <c r="C6" s="12" t="s">
        <v>404</v>
      </c>
      <c r="D6" s="12">
        <v>0.38769999999999999</v>
      </c>
      <c r="E6" s="12">
        <v>0.56430000000000002</v>
      </c>
      <c r="F6" s="12">
        <v>0.4778</v>
      </c>
    </row>
    <row r="7" spans="3:6" x14ac:dyDescent="0.25">
      <c r="C7" s="12" t="s">
        <v>405</v>
      </c>
      <c r="D7" s="12">
        <v>0.77559999999999996</v>
      </c>
      <c r="E7" s="12">
        <v>0.84089999999999998</v>
      </c>
      <c r="F7" s="12">
        <v>0.83099999999999996</v>
      </c>
    </row>
    <row r="8" spans="3:6" x14ac:dyDescent="0.25">
      <c r="C8" s="12" t="s">
        <v>406</v>
      </c>
      <c r="D8" s="12">
        <v>0.65349999999999997</v>
      </c>
      <c r="E8" s="12">
        <v>0.91900000000000004</v>
      </c>
      <c r="F8" s="12">
        <v>0.91790000000000005</v>
      </c>
    </row>
    <row r="9" spans="3:6" x14ac:dyDescent="0.25">
      <c r="C9" s="12" t="s">
        <v>407</v>
      </c>
      <c r="D9" s="12">
        <v>0.5343</v>
      </c>
      <c r="E9" s="12">
        <v>0.59050000000000002</v>
      </c>
      <c r="F9" s="12">
        <v>0.84730000000000005</v>
      </c>
    </row>
    <row r="31" spans="3:6" x14ac:dyDescent="0.25">
      <c r="D31" s="12" t="s">
        <v>346</v>
      </c>
      <c r="E31" s="12" t="s">
        <v>314</v>
      </c>
      <c r="F31" s="12" t="s">
        <v>347</v>
      </c>
    </row>
    <row r="32" spans="3:6" x14ac:dyDescent="0.25">
      <c r="C32" s="28" t="s">
        <v>408</v>
      </c>
      <c r="D32" s="12">
        <v>0.58909999999999996</v>
      </c>
      <c r="E32" s="12">
        <v>0.71819999999999995</v>
      </c>
      <c r="F32" s="12">
        <v>0.74839999999999995</v>
      </c>
    </row>
    <row r="56" spans="5:7" ht="16.5" thickBot="1" x14ac:dyDescent="0.3"/>
    <row r="57" spans="5:7" ht="16.5" thickBot="1" x14ac:dyDescent="0.3">
      <c r="E57" s="61" t="s">
        <v>409</v>
      </c>
      <c r="F57" s="62" t="s">
        <v>410</v>
      </c>
      <c r="G57" s="62" t="s">
        <v>411</v>
      </c>
    </row>
    <row r="58" spans="5:7" ht="32.25" thickBot="1" x14ac:dyDescent="0.3">
      <c r="E58" s="63"/>
      <c r="F58" s="64" t="s">
        <v>412</v>
      </c>
      <c r="G58" s="64" t="s">
        <v>413</v>
      </c>
    </row>
    <row r="59" spans="5:7" ht="32.25" thickBot="1" x14ac:dyDescent="0.3">
      <c r="E59" s="65"/>
      <c r="F59" s="64" t="s">
        <v>414</v>
      </c>
      <c r="G59" s="64" t="s">
        <v>415</v>
      </c>
    </row>
    <row r="60" spans="5:7" ht="32.25" thickBot="1" x14ac:dyDescent="0.3">
      <c r="E60" s="66"/>
      <c r="F60" s="64" t="s">
        <v>416</v>
      </c>
      <c r="G60" s="64" t="s">
        <v>417</v>
      </c>
    </row>
    <row r="61" spans="5:7" ht="48" thickBot="1" x14ac:dyDescent="0.3">
      <c r="E61" s="67"/>
      <c r="F61" s="64" t="s">
        <v>418</v>
      </c>
      <c r="G61" s="64" t="s">
        <v>419</v>
      </c>
    </row>
    <row r="66" spans="4:7" ht="16.5" thickBot="1" x14ac:dyDescent="0.3"/>
    <row r="67" spans="4:7" ht="48.75" customHeight="1" thickBot="1" x14ac:dyDescent="0.3">
      <c r="D67" s="61" t="s">
        <v>420</v>
      </c>
      <c r="E67" s="62" t="s">
        <v>421</v>
      </c>
      <c r="F67" s="62" t="s">
        <v>409</v>
      </c>
      <c r="G67" s="62" t="s">
        <v>422</v>
      </c>
    </row>
    <row r="68" spans="4:7" ht="54.75" customHeight="1" thickBot="1" x14ac:dyDescent="0.3">
      <c r="D68" s="68" t="s">
        <v>313</v>
      </c>
      <c r="E68" s="64">
        <v>0.58909999999999996</v>
      </c>
      <c r="F68" s="65"/>
      <c r="G68" s="64" t="s">
        <v>415</v>
      </c>
    </row>
    <row r="69" spans="4:7" ht="60.75" customHeight="1" thickBot="1" x14ac:dyDescent="0.3">
      <c r="D69" s="68" t="s">
        <v>374</v>
      </c>
      <c r="E69" s="64">
        <v>0.71819999999999995</v>
      </c>
      <c r="F69" s="66"/>
      <c r="G69" s="64" t="s">
        <v>417</v>
      </c>
    </row>
    <row r="70" spans="4:7" ht="62.25" customHeight="1" thickBot="1" x14ac:dyDescent="0.3">
      <c r="D70" s="68" t="s">
        <v>315</v>
      </c>
      <c r="E70" s="64">
        <v>0.74839999999999995</v>
      </c>
      <c r="F70" s="66"/>
      <c r="G70" s="64" t="s">
        <v>417</v>
      </c>
    </row>
  </sheetData>
  <sheetProtection password="81F3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zoomScale="70" zoomScaleNormal="70" workbookViewId="0">
      <selection activeCell="G108" sqref="G108"/>
    </sheetView>
  </sheetViews>
  <sheetFormatPr defaultRowHeight="15.75" x14ac:dyDescent="0.25"/>
  <cols>
    <col min="1" max="1" width="9.140625" style="37"/>
    <col min="2" max="2" width="26.5703125" style="37" customWidth="1"/>
    <col min="3" max="3" width="6.7109375" style="37" customWidth="1"/>
    <col min="4" max="4" width="28.7109375" style="37" customWidth="1"/>
    <col min="5" max="6" width="35.5703125" style="37" customWidth="1"/>
    <col min="7" max="7" width="37.140625" style="37" customWidth="1"/>
    <col min="8" max="8" width="28.7109375" style="37" customWidth="1"/>
    <col min="9" max="9" width="28.28515625" style="37" customWidth="1"/>
    <col min="10" max="10" width="30.7109375" style="37" customWidth="1"/>
    <col min="11" max="11" width="32.28515625" style="37" customWidth="1"/>
    <col min="12" max="12" width="26.85546875" style="37" customWidth="1"/>
    <col min="13" max="13" width="33.28515625" style="37" customWidth="1"/>
    <col min="14" max="14" width="32" style="37" customWidth="1"/>
    <col min="15" max="15" width="26.7109375" style="70" customWidth="1"/>
    <col min="16" max="16" width="27.7109375" style="74" customWidth="1"/>
    <col min="17" max="16384" width="9.140625" style="37"/>
  </cols>
  <sheetData>
    <row r="1" spans="1:17" s="36" customFormat="1" ht="75" customHeight="1" x14ac:dyDescent="0.25">
      <c r="A1" s="41" t="s">
        <v>119</v>
      </c>
      <c r="B1" s="35" t="s">
        <v>105</v>
      </c>
      <c r="C1" s="35" t="s">
        <v>119</v>
      </c>
      <c r="D1" s="35" t="s">
        <v>107</v>
      </c>
      <c r="E1" s="35" t="s">
        <v>120</v>
      </c>
      <c r="F1" s="35" t="s">
        <v>121</v>
      </c>
      <c r="G1" s="35" t="s">
        <v>109</v>
      </c>
      <c r="H1" s="35" t="s">
        <v>114</v>
      </c>
      <c r="I1" s="35" t="s">
        <v>117</v>
      </c>
      <c r="J1" s="35" t="s">
        <v>118</v>
      </c>
      <c r="K1" s="35" t="s">
        <v>115</v>
      </c>
      <c r="L1" s="35" t="s">
        <v>116</v>
      </c>
      <c r="M1" s="35" t="s">
        <v>106</v>
      </c>
      <c r="N1" s="35" t="s">
        <v>110</v>
      </c>
      <c r="O1" s="69" t="s">
        <v>431</v>
      </c>
      <c r="P1" s="73" t="s">
        <v>432</v>
      </c>
    </row>
    <row r="2" spans="1:17" x14ac:dyDescent="0.25">
      <c r="A2" s="37">
        <v>1</v>
      </c>
      <c r="B2" s="37" t="s">
        <v>0</v>
      </c>
      <c r="C2" s="37">
        <v>1</v>
      </c>
      <c r="D2" s="37" t="s">
        <v>1</v>
      </c>
      <c r="E2" s="37">
        <v>63</v>
      </c>
      <c r="F2" s="37">
        <v>2.2200000000000002</v>
      </c>
      <c r="G2" s="37">
        <v>132</v>
      </c>
      <c r="H2" s="37">
        <v>16</v>
      </c>
      <c r="I2" s="37">
        <v>8</v>
      </c>
      <c r="J2" s="37">
        <v>39.5</v>
      </c>
      <c r="K2" s="37">
        <v>3.32</v>
      </c>
      <c r="L2" s="56">
        <v>0.1</v>
      </c>
      <c r="M2" s="37">
        <v>0.09</v>
      </c>
      <c r="N2" s="37">
        <v>1</v>
      </c>
      <c r="O2" s="70">
        <v>0.80626149999999996</v>
      </c>
      <c r="P2" s="74">
        <v>0.78538160000000001</v>
      </c>
    </row>
    <row r="3" spans="1:17" x14ac:dyDescent="0.25">
      <c r="C3" s="37">
        <v>2</v>
      </c>
      <c r="D3" s="37" t="s">
        <v>2</v>
      </c>
      <c r="E3" s="37">
        <v>42</v>
      </c>
      <c r="F3" s="37">
        <v>0</v>
      </c>
      <c r="G3" s="37">
        <v>132</v>
      </c>
      <c r="H3" s="37">
        <v>16</v>
      </c>
      <c r="I3" s="53">
        <v>14</v>
      </c>
      <c r="J3" s="37">
        <v>66.099999999999994</v>
      </c>
      <c r="K3" s="37">
        <v>3.32</v>
      </c>
      <c r="L3" s="56">
        <v>0.3</v>
      </c>
      <c r="M3" s="37">
        <v>0.11</v>
      </c>
      <c r="N3" s="37">
        <v>0</v>
      </c>
      <c r="O3" s="70">
        <v>0</v>
      </c>
      <c r="P3" s="74">
        <v>0</v>
      </c>
    </row>
    <row r="4" spans="1:17" x14ac:dyDescent="0.25">
      <c r="C4" s="37">
        <v>3</v>
      </c>
      <c r="D4" s="37" t="s">
        <v>3</v>
      </c>
      <c r="E4" s="37">
        <v>79</v>
      </c>
      <c r="F4" s="37">
        <v>8.6950000000000003</v>
      </c>
      <c r="G4" s="37">
        <v>86</v>
      </c>
      <c r="H4" s="37">
        <v>38.9</v>
      </c>
      <c r="I4" s="37">
        <v>50</v>
      </c>
      <c r="J4" s="37">
        <v>61.4</v>
      </c>
      <c r="K4" s="37">
        <v>3.32</v>
      </c>
      <c r="L4" s="56">
        <v>0.3</v>
      </c>
      <c r="M4" s="37">
        <v>-0.26</v>
      </c>
      <c r="N4" s="37">
        <v>4</v>
      </c>
      <c r="O4" s="70">
        <v>3.0410642999999999</v>
      </c>
      <c r="P4" s="74">
        <v>3.1038996999999999</v>
      </c>
    </row>
    <row r="5" spans="1:17" x14ac:dyDescent="0.25">
      <c r="C5" s="37">
        <v>4</v>
      </c>
      <c r="D5" s="37" t="s">
        <v>4</v>
      </c>
      <c r="E5" s="37">
        <v>106</v>
      </c>
      <c r="F5" s="37">
        <v>26.085000000000001</v>
      </c>
      <c r="G5" s="37">
        <v>177</v>
      </c>
      <c r="H5" s="37">
        <v>41.8</v>
      </c>
      <c r="I5" s="37">
        <v>167</v>
      </c>
      <c r="J5" s="37">
        <v>41.1</v>
      </c>
      <c r="K5" s="37">
        <v>3.32</v>
      </c>
      <c r="L5" s="56">
        <v>1.3</v>
      </c>
      <c r="M5" s="37">
        <v>-0.21</v>
      </c>
      <c r="N5" s="37">
        <v>10</v>
      </c>
      <c r="O5" s="70">
        <v>7.4540832999999997</v>
      </c>
      <c r="P5" s="74">
        <v>7.3362043000000003</v>
      </c>
    </row>
    <row r="6" spans="1:17" x14ac:dyDescent="0.25">
      <c r="C6" s="37">
        <v>5</v>
      </c>
      <c r="D6" s="37" t="s">
        <v>5</v>
      </c>
      <c r="E6" s="37">
        <v>32</v>
      </c>
      <c r="F6" s="37">
        <v>0</v>
      </c>
      <c r="G6" s="49">
        <v>278</v>
      </c>
      <c r="H6" s="37">
        <v>11</v>
      </c>
      <c r="I6" s="53">
        <v>9</v>
      </c>
      <c r="J6" s="37">
        <v>63.2</v>
      </c>
      <c r="K6" s="37">
        <v>3.32</v>
      </c>
      <c r="L6" s="56">
        <v>0.3</v>
      </c>
      <c r="M6" s="37">
        <v>-7.0000000000000007E-2</v>
      </c>
      <c r="N6" s="37">
        <v>0</v>
      </c>
      <c r="O6" s="70">
        <v>0</v>
      </c>
      <c r="P6" s="74">
        <v>0</v>
      </c>
    </row>
    <row r="7" spans="1:17" x14ac:dyDescent="0.25">
      <c r="A7" s="37">
        <v>2</v>
      </c>
      <c r="B7" s="37" t="s">
        <v>6</v>
      </c>
      <c r="C7" s="37">
        <v>6</v>
      </c>
      <c r="D7" s="37" t="s">
        <v>7</v>
      </c>
      <c r="E7" s="37">
        <v>119</v>
      </c>
      <c r="F7" s="37">
        <v>4.4000000000000004</v>
      </c>
      <c r="G7" s="49">
        <v>83</v>
      </c>
      <c r="H7" s="37">
        <v>0.9</v>
      </c>
      <c r="I7" s="37">
        <v>24</v>
      </c>
      <c r="J7" s="37">
        <v>10.7</v>
      </c>
      <c r="K7" s="37">
        <v>4.25</v>
      </c>
      <c r="L7" s="56">
        <v>0.3</v>
      </c>
      <c r="M7" s="37">
        <v>-1</v>
      </c>
      <c r="N7" s="37">
        <v>2</v>
      </c>
      <c r="O7" s="70">
        <v>1.6513169000000001</v>
      </c>
      <c r="P7" s="74">
        <v>1.5922791000000001</v>
      </c>
    </row>
    <row r="8" spans="1:17" x14ac:dyDescent="0.25">
      <c r="C8" s="37">
        <v>7</v>
      </c>
      <c r="D8" s="37" t="s">
        <v>8</v>
      </c>
      <c r="E8" s="37">
        <v>3</v>
      </c>
      <c r="F8" s="37">
        <v>0</v>
      </c>
      <c r="G8" s="49" t="s">
        <v>131</v>
      </c>
      <c r="H8" s="49" t="s">
        <v>131</v>
      </c>
      <c r="I8" s="37">
        <v>106</v>
      </c>
      <c r="J8" s="49" t="s">
        <v>131</v>
      </c>
      <c r="K8" s="37">
        <v>4.25</v>
      </c>
      <c r="L8" s="56">
        <v>0.04</v>
      </c>
      <c r="M8" s="37">
        <v>-1.83</v>
      </c>
      <c r="N8" s="37">
        <v>0</v>
      </c>
      <c r="O8" s="70">
        <v>0</v>
      </c>
      <c r="P8" s="74">
        <v>0</v>
      </c>
    </row>
    <row r="9" spans="1:17" x14ac:dyDescent="0.25">
      <c r="C9" s="37">
        <v>8</v>
      </c>
      <c r="D9" s="37" t="s">
        <v>9</v>
      </c>
      <c r="E9" s="37">
        <v>174</v>
      </c>
      <c r="F9" s="37">
        <v>3.3</v>
      </c>
      <c r="G9" s="49">
        <v>39</v>
      </c>
      <c r="H9" s="37">
        <v>3</v>
      </c>
      <c r="I9" s="37">
        <v>120</v>
      </c>
      <c r="J9" s="37">
        <v>15.3</v>
      </c>
      <c r="K9" s="37">
        <v>4.25</v>
      </c>
      <c r="L9" s="56">
        <v>0.5</v>
      </c>
      <c r="M9" s="37">
        <v>-1.4</v>
      </c>
      <c r="N9" s="37">
        <v>1</v>
      </c>
      <c r="O9" s="70">
        <v>1.3755795</v>
      </c>
      <c r="P9" s="74">
        <v>1.3583822999999999</v>
      </c>
    </row>
    <row r="10" spans="1:17" x14ac:dyDescent="0.25">
      <c r="C10" s="37">
        <v>9</v>
      </c>
      <c r="D10" s="37" t="s">
        <v>10</v>
      </c>
      <c r="E10" s="37">
        <v>37</v>
      </c>
      <c r="F10" s="37">
        <v>3.3</v>
      </c>
      <c r="G10" s="49">
        <v>217</v>
      </c>
      <c r="H10" s="37">
        <v>72.7</v>
      </c>
      <c r="I10" s="37">
        <v>59</v>
      </c>
      <c r="J10" s="37">
        <v>11.9</v>
      </c>
      <c r="K10" s="37">
        <v>4.25</v>
      </c>
      <c r="L10" s="56">
        <v>0.2</v>
      </c>
      <c r="M10" s="37">
        <v>-1.27</v>
      </c>
      <c r="N10" s="37">
        <v>1</v>
      </c>
      <c r="O10" s="70">
        <v>1.3273477</v>
      </c>
      <c r="P10" s="74">
        <v>1.2838282000000001</v>
      </c>
    </row>
    <row r="11" spans="1:17" s="49" customFormat="1" x14ac:dyDescent="0.25">
      <c r="C11" s="49">
        <v>10</v>
      </c>
      <c r="D11" s="57" t="s">
        <v>11</v>
      </c>
      <c r="E11" s="49">
        <v>0</v>
      </c>
      <c r="F11" s="49">
        <v>0</v>
      </c>
      <c r="G11" s="49" t="s">
        <v>131</v>
      </c>
      <c r="H11" s="49" t="s">
        <v>131</v>
      </c>
      <c r="I11" s="49">
        <v>24</v>
      </c>
      <c r="J11" s="49" t="s">
        <v>131</v>
      </c>
      <c r="K11" s="49">
        <v>4.25</v>
      </c>
      <c r="L11" s="58">
        <v>0.04</v>
      </c>
      <c r="M11" s="49">
        <v>-1.83</v>
      </c>
      <c r="N11" s="49">
        <v>0</v>
      </c>
      <c r="O11" s="71">
        <v>0</v>
      </c>
      <c r="P11" s="75">
        <v>0</v>
      </c>
    </row>
    <row r="12" spans="1:17" x14ac:dyDescent="0.25">
      <c r="A12" s="37">
        <v>3</v>
      </c>
      <c r="B12" s="39" t="s">
        <v>12</v>
      </c>
      <c r="C12" s="37">
        <v>11</v>
      </c>
      <c r="D12" s="37" t="s">
        <v>13</v>
      </c>
      <c r="E12" s="37">
        <v>280</v>
      </c>
      <c r="F12" s="37">
        <v>266.726</v>
      </c>
      <c r="G12" s="37">
        <v>232</v>
      </c>
      <c r="H12" s="37">
        <v>35</v>
      </c>
      <c r="I12" s="37">
        <v>464</v>
      </c>
      <c r="J12" s="37">
        <v>76.599999999999994</v>
      </c>
      <c r="K12" s="37">
        <v>3.16</v>
      </c>
      <c r="L12" s="56">
        <v>1.1000000000000001</v>
      </c>
      <c r="M12" s="37">
        <v>-0.14000000000000001</v>
      </c>
      <c r="N12" s="37">
        <v>106</v>
      </c>
      <c r="O12" s="71" t="s">
        <v>435</v>
      </c>
      <c r="P12" s="75" t="s">
        <v>435</v>
      </c>
      <c r="Q12" s="70" t="s">
        <v>440</v>
      </c>
    </row>
    <row r="13" spans="1:17" x14ac:dyDescent="0.25">
      <c r="C13" s="37">
        <v>12</v>
      </c>
      <c r="D13" s="37" t="s">
        <v>14</v>
      </c>
      <c r="E13" s="37">
        <v>556</v>
      </c>
      <c r="F13" s="37">
        <v>368.99</v>
      </c>
      <c r="G13" s="37">
        <v>352</v>
      </c>
      <c r="H13" s="37">
        <v>38.200000000000003</v>
      </c>
      <c r="I13" s="37">
        <v>2696</v>
      </c>
      <c r="J13" s="37">
        <v>87.1</v>
      </c>
      <c r="K13" s="37">
        <v>3.16</v>
      </c>
      <c r="L13" s="56">
        <v>1.5</v>
      </c>
      <c r="M13" s="37">
        <v>-3.05</v>
      </c>
      <c r="N13" s="37">
        <v>158</v>
      </c>
      <c r="O13" s="71" t="s">
        <v>435</v>
      </c>
      <c r="P13" s="75" t="s">
        <v>435</v>
      </c>
      <c r="Q13" s="70" t="s">
        <v>440</v>
      </c>
    </row>
    <row r="14" spans="1:17" x14ac:dyDescent="0.25">
      <c r="C14" s="37">
        <v>13</v>
      </c>
      <c r="D14" s="37" t="s">
        <v>15</v>
      </c>
      <c r="E14" s="37">
        <v>113</v>
      </c>
      <c r="F14" s="37">
        <v>29.021999999999998</v>
      </c>
      <c r="G14" s="37">
        <v>225</v>
      </c>
      <c r="H14" s="37">
        <v>39</v>
      </c>
      <c r="I14" s="37">
        <v>161</v>
      </c>
      <c r="J14" s="37">
        <v>52.7</v>
      </c>
      <c r="K14" s="37">
        <v>3.16</v>
      </c>
      <c r="L14" s="56">
        <v>1</v>
      </c>
      <c r="M14" s="37">
        <v>-0.18</v>
      </c>
      <c r="N14" s="37">
        <v>10</v>
      </c>
      <c r="O14" s="70">
        <v>8.061731</v>
      </c>
      <c r="P14" s="74">
        <v>7.8917662000000002</v>
      </c>
    </row>
    <row r="15" spans="1:17" x14ac:dyDescent="0.25">
      <c r="C15" s="37">
        <v>14</v>
      </c>
      <c r="D15" s="37" t="s">
        <v>16</v>
      </c>
      <c r="E15" s="37">
        <v>171</v>
      </c>
      <c r="F15" s="37">
        <v>3.4550000000000001</v>
      </c>
      <c r="G15" s="49">
        <v>168</v>
      </c>
      <c r="H15" s="37">
        <v>86.3</v>
      </c>
      <c r="I15" s="37">
        <v>8</v>
      </c>
      <c r="J15" s="37">
        <v>63.1</v>
      </c>
      <c r="K15" s="37">
        <v>3.16</v>
      </c>
      <c r="L15" s="56">
        <v>0.4</v>
      </c>
      <c r="M15" s="37">
        <v>-1.0900000000000001</v>
      </c>
      <c r="N15" s="37">
        <v>1</v>
      </c>
      <c r="O15" s="70">
        <v>1.2557750000000001</v>
      </c>
      <c r="P15" s="74">
        <v>1.3448148</v>
      </c>
    </row>
    <row r="16" spans="1:17" x14ac:dyDescent="0.25">
      <c r="C16" s="37">
        <v>15</v>
      </c>
      <c r="D16" s="37" t="s">
        <v>17</v>
      </c>
      <c r="E16" s="37">
        <v>40</v>
      </c>
      <c r="F16" s="37">
        <v>6.2190000000000003</v>
      </c>
      <c r="G16" s="37">
        <v>126</v>
      </c>
      <c r="H16" s="37">
        <v>49.1</v>
      </c>
      <c r="I16" s="37">
        <v>21</v>
      </c>
      <c r="J16" s="37">
        <v>22.3</v>
      </c>
      <c r="K16" s="37">
        <v>3.16</v>
      </c>
      <c r="L16" s="56">
        <v>0.3</v>
      </c>
      <c r="M16" s="37">
        <v>-1.1399999999999999</v>
      </c>
      <c r="N16" s="37">
        <v>3</v>
      </c>
      <c r="O16" s="70">
        <v>2.2221649000000001</v>
      </c>
      <c r="P16" s="74">
        <v>2.2690068000000001</v>
      </c>
    </row>
    <row r="17" spans="1:16" x14ac:dyDescent="0.25">
      <c r="C17" s="37">
        <v>16</v>
      </c>
      <c r="D17" s="37" t="s">
        <v>18</v>
      </c>
      <c r="E17" s="37">
        <v>24</v>
      </c>
      <c r="F17" s="37">
        <v>16.584</v>
      </c>
      <c r="G17" s="37">
        <v>108</v>
      </c>
      <c r="H17" s="37">
        <v>21.4</v>
      </c>
      <c r="I17" s="37">
        <v>79</v>
      </c>
      <c r="J17" s="37">
        <v>29.2</v>
      </c>
      <c r="K17" s="37">
        <v>3.16</v>
      </c>
      <c r="L17" s="56">
        <v>0.4</v>
      </c>
      <c r="M17" s="37">
        <v>-1.34</v>
      </c>
      <c r="N17" s="37">
        <v>5</v>
      </c>
      <c r="O17" s="70">
        <v>5.1548265000000004</v>
      </c>
      <c r="P17" s="74">
        <v>5.1587702000000002</v>
      </c>
    </row>
    <row r="18" spans="1:16" x14ac:dyDescent="0.25">
      <c r="A18" s="37">
        <v>4</v>
      </c>
      <c r="B18" s="37" t="s">
        <v>19</v>
      </c>
      <c r="C18" s="37">
        <v>17</v>
      </c>
      <c r="D18" s="37" t="s">
        <v>23</v>
      </c>
      <c r="E18" s="37">
        <v>314</v>
      </c>
      <c r="F18" s="37">
        <v>65.596000000000004</v>
      </c>
      <c r="G18" s="37">
        <v>335</v>
      </c>
      <c r="H18" s="37">
        <v>43.3</v>
      </c>
      <c r="I18" s="37">
        <v>103</v>
      </c>
      <c r="J18" s="37">
        <v>74.5</v>
      </c>
      <c r="K18" s="37">
        <v>3.24</v>
      </c>
      <c r="L18" s="56">
        <v>0.9</v>
      </c>
      <c r="M18" s="37">
        <v>-0.74</v>
      </c>
      <c r="N18" s="37">
        <v>34</v>
      </c>
      <c r="O18" s="70">
        <v>14.432655799999999</v>
      </c>
      <c r="P18" s="74">
        <v>14.6468886</v>
      </c>
    </row>
    <row r="19" spans="1:16" x14ac:dyDescent="0.25">
      <c r="C19" s="37">
        <v>18</v>
      </c>
      <c r="D19" s="37" t="s">
        <v>22</v>
      </c>
      <c r="E19" s="37">
        <v>392</v>
      </c>
      <c r="F19" s="37">
        <v>15.824</v>
      </c>
      <c r="G19" s="49">
        <v>168</v>
      </c>
      <c r="H19" s="37">
        <v>0</v>
      </c>
      <c r="I19" s="37">
        <v>131</v>
      </c>
      <c r="J19" s="37">
        <v>3</v>
      </c>
      <c r="K19" s="37">
        <v>3.24</v>
      </c>
      <c r="L19" s="56">
        <v>0.6</v>
      </c>
      <c r="M19" s="37">
        <v>-1.4</v>
      </c>
      <c r="N19" s="37">
        <v>5</v>
      </c>
      <c r="O19" s="70">
        <v>5.0595489999999996</v>
      </c>
      <c r="P19" s="74">
        <v>4.9470276999999996</v>
      </c>
    </row>
    <row r="20" spans="1:16" x14ac:dyDescent="0.25">
      <c r="C20" s="37">
        <v>19</v>
      </c>
      <c r="D20" s="37" t="s">
        <v>21</v>
      </c>
      <c r="E20" s="37">
        <v>95</v>
      </c>
      <c r="F20" s="37">
        <v>3.1280000000000001</v>
      </c>
      <c r="G20" s="49">
        <v>168</v>
      </c>
      <c r="H20" s="37">
        <v>0</v>
      </c>
      <c r="I20" s="37">
        <v>67</v>
      </c>
      <c r="J20" s="37">
        <v>18.399999999999999</v>
      </c>
      <c r="K20" s="37">
        <v>3.24</v>
      </c>
      <c r="L20" s="56">
        <v>0.3</v>
      </c>
      <c r="M20" s="37">
        <v>0.66</v>
      </c>
      <c r="N20" s="37">
        <v>1</v>
      </c>
      <c r="O20" s="70">
        <v>1.2715103000000001</v>
      </c>
      <c r="P20" s="74">
        <v>1.2630812</v>
      </c>
    </row>
    <row r="21" spans="1:16" x14ac:dyDescent="0.25">
      <c r="C21" s="37">
        <v>20</v>
      </c>
      <c r="D21" s="37" t="s">
        <v>20</v>
      </c>
      <c r="E21" s="37">
        <v>164</v>
      </c>
      <c r="F21" s="37">
        <v>7.452</v>
      </c>
      <c r="G21" s="49">
        <v>47</v>
      </c>
      <c r="H21" s="37">
        <v>23</v>
      </c>
      <c r="I21" s="37">
        <v>20</v>
      </c>
      <c r="J21" s="37">
        <v>40.5</v>
      </c>
      <c r="K21" s="37">
        <v>3.24</v>
      </c>
      <c r="L21" s="56">
        <v>0.3</v>
      </c>
      <c r="M21" s="37">
        <v>-0.25</v>
      </c>
      <c r="N21" s="37">
        <v>2</v>
      </c>
      <c r="O21" s="70">
        <v>2.5845631999999998</v>
      </c>
      <c r="P21" s="74">
        <v>2.5846762999999999</v>
      </c>
    </row>
    <row r="22" spans="1:16" x14ac:dyDescent="0.25">
      <c r="A22" s="37">
        <v>5</v>
      </c>
      <c r="B22" s="37" t="s">
        <v>24</v>
      </c>
      <c r="C22" s="37">
        <v>21</v>
      </c>
      <c r="D22" s="37" t="s">
        <v>25</v>
      </c>
      <c r="E22" s="37">
        <v>65</v>
      </c>
      <c r="F22" s="37">
        <v>2.08</v>
      </c>
      <c r="G22" s="37">
        <v>204</v>
      </c>
      <c r="H22" s="37">
        <v>63.8</v>
      </c>
      <c r="I22" s="37">
        <v>33</v>
      </c>
      <c r="J22" s="37">
        <v>18.899999999999999</v>
      </c>
      <c r="K22" s="37">
        <v>2.21</v>
      </c>
      <c r="L22" s="56">
        <v>0.3</v>
      </c>
      <c r="M22" s="37">
        <v>-0.49</v>
      </c>
      <c r="N22" s="37">
        <v>1</v>
      </c>
      <c r="O22" s="70">
        <v>0.82156759999999995</v>
      </c>
      <c r="P22" s="74">
        <v>0.81828789999999996</v>
      </c>
    </row>
    <row r="23" spans="1:16" x14ac:dyDescent="0.25">
      <c r="C23" s="37">
        <v>22</v>
      </c>
      <c r="D23" s="37" t="s">
        <v>26</v>
      </c>
      <c r="E23" s="49">
        <v>67</v>
      </c>
      <c r="F23" s="49">
        <v>1.0409999999999999</v>
      </c>
      <c r="G23" s="49" t="s">
        <v>131</v>
      </c>
      <c r="H23" s="49" t="s">
        <v>131</v>
      </c>
      <c r="I23" s="54" t="s">
        <v>131</v>
      </c>
      <c r="J23" s="49" t="s">
        <v>131</v>
      </c>
      <c r="K23" s="49">
        <v>2.21</v>
      </c>
      <c r="L23" s="58">
        <v>0.5</v>
      </c>
      <c r="M23" s="49" t="s">
        <v>131</v>
      </c>
      <c r="N23" s="49" t="s">
        <v>131</v>
      </c>
      <c r="O23" s="71" t="s">
        <v>131</v>
      </c>
      <c r="P23" s="75" t="s">
        <v>131</v>
      </c>
    </row>
    <row r="24" spans="1:16" x14ac:dyDescent="0.25">
      <c r="C24" s="37">
        <v>23</v>
      </c>
      <c r="D24" s="37" t="s">
        <v>27</v>
      </c>
      <c r="E24" s="37">
        <v>232</v>
      </c>
      <c r="F24" s="37">
        <v>3.0550000000000002</v>
      </c>
      <c r="G24" s="37">
        <v>21</v>
      </c>
      <c r="H24" s="37">
        <v>27</v>
      </c>
      <c r="I24" s="55">
        <v>82</v>
      </c>
      <c r="J24" s="37">
        <v>7.7</v>
      </c>
      <c r="K24" s="37">
        <v>2.21</v>
      </c>
      <c r="L24" s="56">
        <v>2.6</v>
      </c>
      <c r="M24" s="37">
        <v>-0.74</v>
      </c>
      <c r="N24" s="49" t="s">
        <v>131</v>
      </c>
      <c r="O24" s="71" t="s">
        <v>434</v>
      </c>
      <c r="P24" s="75" t="s">
        <v>131</v>
      </c>
    </row>
    <row r="25" spans="1:16" x14ac:dyDescent="0.25">
      <c r="C25" s="37">
        <v>24</v>
      </c>
      <c r="D25" s="37" t="s">
        <v>28</v>
      </c>
      <c r="E25" s="37">
        <v>364</v>
      </c>
      <c r="F25" s="37">
        <v>36.075000000000003</v>
      </c>
      <c r="G25" s="37">
        <v>160</v>
      </c>
      <c r="H25" s="37">
        <v>32.700000000000003</v>
      </c>
      <c r="I25" s="55">
        <v>74</v>
      </c>
      <c r="J25" s="37">
        <v>42.7</v>
      </c>
      <c r="K25" s="37">
        <v>2.21</v>
      </c>
      <c r="L25" s="56">
        <v>0.3</v>
      </c>
      <c r="M25" s="37">
        <v>-0.66</v>
      </c>
      <c r="N25" s="37">
        <v>6</v>
      </c>
      <c r="O25" s="70">
        <v>9.2367843000000001</v>
      </c>
      <c r="P25" s="74">
        <v>9.1068505000000002</v>
      </c>
    </row>
    <row r="26" spans="1:16" x14ac:dyDescent="0.25">
      <c r="C26" s="37">
        <v>25</v>
      </c>
      <c r="D26" s="37" t="s">
        <v>29</v>
      </c>
      <c r="E26" s="37">
        <v>117</v>
      </c>
      <c r="F26" s="37">
        <v>22.75</v>
      </c>
      <c r="G26" s="37">
        <v>165</v>
      </c>
      <c r="H26" s="37">
        <v>25.7</v>
      </c>
      <c r="I26" s="37">
        <v>17</v>
      </c>
      <c r="J26" s="37">
        <v>64.2</v>
      </c>
      <c r="K26" s="37">
        <v>2.21</v>
      </c>
      <c r="L26" s="56">
        <v>0.2</v>
      </c>
      <c r="M26" s="37">
        <v>0.66</v>
      </c>
      <c r="N26" s="37">
        <v>0</v>
      </c>
      <c r="O26" s="70">
        <v>0</v>
      </c>
      <c r="P26" s="74">
        <v>0</v>
      </c>
    </row>
    <row r="27" spans="1:16" x14ac:dyDescent="0.25">
      <c r="A27" s="37">
        <v>6</v>
      </c>
      <c r="B27" s="37" t="s">
        <v>30</v>
      </c>
      <c r="C27" s="37">
        <v>26</v>
      </c>
      <c r="D27" s="37" t="s">
        <v>31</v>
      </c>
      <c r="E27" s="37">
        <v>69</v>
      </c>
      <c r="F27" s="37">
        <v>8.64</v>
      </c>
      <c r="G27" s="49" t="s">
        <v>131</v>
      </c>
      <c r="H27" s="37">
        <v>0</v>
      </c>
      <c r="I27" s="37">
        <v>35</v>
      </c>
      <c r="J27" s="37">
        <v>39.5</v>
      </c>
      <c r="K27" s="37">
        <v>1.57</v>
      </c>
      <c r="L27" s="56">
        <v>0.2</v>
      </c>
      <c r="M27" s="37">
        <v>-1.85</v>
      </c>
      <c r="N27" s="37">
        <v>3</v>
      </c>
      <c r="O27" s="71" t="s">
        <v>131</v>
      </c>
      <c r="P27" s="75" t="s">
        <v>131</v>
      </c>
    </row>
    <row r="28" spans="1:16" x14ac:dyDescent="0.25">
      <c r="C28" s="37">
        <v>27</v>
      </c>
      <c r="D28" s="37" t="s">
        <v>35</v>
      </c>
      <c r="E28" s="37">
        <v>255</v>
      </c>
      <c r="F28" s="37">
        <v>1.08</v>
      </c>
      <c r="G28" s="49">
        <v>32</v>
      </c>
      <c r="H28" s="37">
        <v>7.6</v>
      </c>
      <c r="I28" s="37">
        <v>42</v>
      </c>
      <c r="J28" s="37">
        <v>5.5</v>
      </c>
      <c r="K28" s="37">
        <v>1.57</v>
      </c>
      <c r="L28" s="56">
        <v>0.3</v>
      </c>
      <c r="M28" s="37">
        <v>-1.5</v>
      </c>
      <c r="N28" s="37">
        <v>0</v>
      </c>
      <c r="O28" s="70">
        <v>0</v>
      </c>
      <c r="P28" s="74">
        <v>0</v>
      </c>
    </row>
    <row r="29" spans="1:16" x14ac:dyDescent="0.25">
      <c r="C29" s="37">
        <v>28</v>
      </c>
      <c r="D29" s="37" t="s">
        <v>32</v>
      </c>
      <c r="E29" s="37">
        <v>78</v>
      </c>
      <c r="F29" s="37">
        <v>1.08</v>
      </c>
      <c r="G29" s="49" t="s">
        <v>131</v>
      </c>
      <c r="H29" s="37">
        <v>0</v>
      </c>
      <c r="I29" s="37">
        <v>14</v>
      </c>
      <c r="J29" s="37">
        <v>9.6</v>
      </c>
      <c r="K29" s="37">
        <v>1.57</v>
      </c>
      <c r="L29" s="56">
        <v>0.1</v>
      </c>
      <c r="M29" s="37">
        <v>-2.21</v>
      </c>
      <c r="N29" s="37">
        <v>0</v>
      </c>
      <c r="O29" s="70">
        <v>0</v>
      </c>
      <c r="P29" s="74">
        <v>0</v>
      </c>
    </row>
    <row r="30" spans="1:16" x14ac:dyDescent="0.25">
      <c r="C30" s="37">
        <v>29</v>
      </c>
      <c r="D30" s="37" t="s">
        <v>33</v>
      </c>
      <c r="E30" s="37">
        <v>80</v>
      </c>
      <c r="F30" s="37">
        <v>12.96</v>
      </c>
      <c r="G30" s="37">
        <v>83</v>
      </c>
      <c r="H30" s="37">
        <v>18.899999999999999</v>
      </c>
      <c r="I30" s="37">
        <v>50</v>
      </c>
      <c r="J30" s="37">
        <v>40.9</v>
      </c>
      <c r="K30" s="37">
        <v>1.57</v>
      </c>
      <c r="L30" s="56">
        <v>0.04</v>
      </c>
      <c r="M30" s="37">
        <v>-1.47</v>
      </c>
      <c r="N30" s="37">
        <v>4</v>
      </c>
      <c r="O30" s="70">
        <v>4.1866253000000002</v>
      </c>
      <c r="P30" s="74">
        <v>4.1690493000000002</v>
      </c>
    </row>
    <row r="31" spans="1:16" x14ac:dyDescent="0.25">
      <c r="C31" s="37">
        <v>30</v>
      </c>
      <c r="D31" s="37" t="s">
        <v>34</v>
      </c>
      <c r="E31" s="37">
        <v>235</v>
      </c>
      <c r="F31" s="37">
        <v>30.24</v>
      </c>
      <c r="G31" s="37">
        <v>337</v>
      </c>
      <c r="H31" s="37">
        <v>27</v>
      </c>
      <c r="I31" s="37">
        <v>422</v>
      </c>
      <c r="J31" s="37">
        <v>49.7</v>
      </c>
      <c r="K31" s="37">
        <v>1.57</v>
      </c>
      <c r="L31" s="56">
        <v>0.1</v>
      </c>
      <c r="M31" s="37">
        <v>-1.99</v>
      </c>
      <c r="N31" s="37">
        <v>2</v>
      </c>
      <c r="O31" s="70">
        <v>8.5768632</v>
      </c>
      <c r="P31" s="74">
        <v>8.7131475999999992</v>
      </c>
    </row>
    <row r="32" spans="1:16" x14ac:dyDescent="0.25">
      <c r="A32" s="37">
        <v>7</v>
      </c>
      <c r="B32" s="37" t="s">
        <v>36</v>
      </c>
      <c r="C32" s="37">
        <v>31</v>
      </c>
      <c r="D32" s="37" t="s">
        <v>37</v>
      </c>
      <c r="E32" s="37">
        <v>88</v>
      </c>
      <c r="F32" s="37">
        <v>11.879</v>
      </c>
      <c r="G32" s="37">
        <v>293</v>
      </c>
      <c r="H32" s="37">
        <v>68.2</v>
      </c>
      <c r="I32" s="37">
        <v>80</v>
      </c>
      <c r="J32" s="37">
        <v>56.1</v>
      </c>
      <c r="K32" s="37">
        <v>1.41</v>
      </c>
      <c r="L32" s="56">
        <v>0.1</v>
      </c>
      <c r="M32" s="37">
        <v>-1.34</v>
      </c>
      <c r="N32" s="37">
        <v>5</v>
      </c>
      <c r="O32" s="70">
        <v>3.9750662000000001</v>
      </c>
      <c r="P32" s="74">
        <v>4.1241102999999999</v>
      </c>
    </row>
    <row r="33" spans="1:17" x14ac:dyDescent="0.25">
      <c r="C33" s="37">
        <v>32</v>
      </c>
      <c r="D33" s="37" t="s">
        <v>38</v>
      </c>
      <c r="E33" s="37">
        <v>102</v>
      </c>
      <c r="F33" s="37">
        <v>14</v>
      </c>
      <c r="G33" s="37">
        <v>365</v>
      </c>
      <c r="H33" s="37">
        <v>68.7</v>
      </c>
      <c r="I33" s="37">
        <v>42</v>
      </c>
      <c r="J33" s="37">
        <v>47.3</v>
      </c>
      <c r="K33" s="37">
        <v>1.41</v>
      </c>
      <c r="L33" s="56">
        <v>0.1</v>
      </c>
      <c r="M33" s="37">
        <v>1</v>
      </c>
      <c r="N33" s="37">
        <v>6</v>
      </c>
      <c r="O33" s="70">
        <v>4.4210039999999999</v>
      </c>
      <c r="P33" s="74">
        <v>4.7212189999999996</v>
      </c>
    </row>
    <row r="34" spans="1:17" x14ac:dyDescent="0.25">
      <c r="C34" s="37">
        <v>33</v>
      </c>
      <c r="D34" s="37" t="s">
        <v>39</v>
      </c>
      <c r="E34" s="37">
        <v>91</v>
      </c>
      <c r="F34" s="37">
        <v>29.064</v>
      </c>
      <c r="G34" s="37">
        <v>148</v>
      </c>
      <c r="H34" s="37">
        <v>54.9</v>
      </c>
      <c r="I34" s="37">
        <v>196</v>
      </c>
      <c r="J34" s="37">
        <v>55.8</v>
      </c>
      <c r="K34" s="37">
        <v>1.41</v>
      </c>
      <c r="L34" s="56">
        <v>0.1</v>
      </c>
      <c r="M34" s="37">
        <v>-1.05</v>
      </c>
      <c r="N34" s="37">
        <v>13</v>
      </c>
      <c r="O34" s="70">
        <v>8.1224392999999999</v>
      </c>
      <c r="P34" s="74">
        <v>8.0170852000000004</v>
      </c>
    </row>
    <row r="35" spans="1:17" x14ac:dyDescent="0.25">
      <c r="C35" s="37">
        <v>34</v>
      </c>
      <c r="D35" s="37" t="s">
        <v>40</v>
      </c>
      <c r="E35" s="37">
        <v>53</v>
      </c>
      <c r="F35" s="37">
        <v>1.0640000000000001</v>
      </c>
      <c r="G35" s="37">
        <v>140</v>
      </c>
      <c r="H35" s="37">
        <v>50.3</v>
      </c>
      <c r="I35" s="37">
        <v>315</v>
      </c>
      <c r="J35" s="37">
        <v>33.700000000000003</v>
      </c>
      <c r="K35" s="37">
        <v>1.41</v>
      </c>
      <c r="L35" s="56">
        <v>0.1</v>
      </c>
      <c r="M35" s="37">
        <v>-0.94</v>
      </c>
      <c r="N35" s="37">
        <v>0</v>
      </c>
      <c r="O35" s="70">
        <v>0</v>
      </c>
      <c r="P35" s="74">
        <v>0</v>
      </c>
    </row>
    <row r="36" spans="1:17" x14ac:dyDescent="0.25">
      <c r="A36" s="37">
        <v>8</v>
      </c>
      <c r="B36" s="37" t="s">
        <v>41</v>
      </c>
      <c r="C36" s="37">
        <v>35</v>
      </c>
      <c r="D36" s="37" t="s">
        <v>44</v>
      </c>
      <c r="E36" s="37">
        <v>60</v>
      </c>
      <c r="F36" s="37">
        <v>34.189</v>
      </c>
      <c r="G36" s="37">
        <v>228</v>
      </c>
      <c r="H36" s="37">
        <v>60</v>
      </c>
      <c r="I36" s="37">
        <v>15</v>
      </c>
      <c r="J36" s="37">
        <v>77.2</v>
      </c>
      <c r="K36" s="37">
        <v>2.58</v>
      </c>
      <c r="L36" s="56">
        <v>0.04</v>
      </c>
      <c r="M36" s="37">
        <v>0.43</v>
      </c>
      <c r="N36" s="37">
        <v>7</v>
      </c>
      <c r="O36" s="70">
        <v>8.1224392999999999</v>
      </c>
      <c r="P36" s="74">
        <v>8.4995679000000006</v>
      </c>
    </row>
    <row r="37" spans="1:17" x14ac:dyDescent="0.25">
      <c r="C37" s="37">
        <v>36</v>
      </c>
      <c r="D37" s="37" t="s">
        <v>42</v>
      </c>
      <c r="E37" s="37">
        <v>216</v>
      </c>
      <c r="F37" s="37">
        <v>39.755000000000003</v>
      </c>
      <c r="G37" s="37">
        <v>169</v>
      </c>
      <c r="H37" s="37">
        <v>22</v>
      </c>
      <c r="I37" s="37">
        <v>50</v>
      </c>
      <c r="J37" s="37">
        <v>81</v>
      </c>
      <c r="K37" s="37">
        <v>2.58</v>
      </c>
      <c r="L37" s="56">
        <v>0.1</v>
      </c>
      <c r="M37" s="37">
        <v>-0.36</v>
      </c>
      <c r="N37" s="37">
        <v>11</v>
      </c>
      <c r="O37" s="70">
        <v>9.7994158000000002</v>
      </c>
      <c r="P37" s="74">
        <v>9.7551400000000008</v>
      </c>
    </row>
    <row r="38" spans="1:17" x14ac:dyDescent="0.25">
      <c r="C38" s="37">
        <v>37</v>
      </c>
      <c r="D38" s="37" t="s">
        <v>43</v>
      </c>
      <c r="E38" s="37">
        <v>769</v>
      </c>
      <c r="F38" s="37">
        <v>721.15570000000002</v>
      </c>
      <c r="G38" s="37">
        <v>282</v>
      </c>
      <c r="H38" s="37">
        <v>44.4</v>
      </c>
      <c r="I38" s="37">
        <v>747</v>
      </c>
      <c r="J38" s="37">
        <v>88.2</v>
      </c>
      <c r="K38" s="37">
        <v>2.58</v>
      </c>
      <c r="L38" s="56">
        <v>0.6</v>
      </c>
      <c r="M38" s="37">
        <v>-1.43</v>
      </c>
      <c r="N38" s="37">
        <v>325</v>
      </c>
      <c r="O38" s="71" t="s">
        <v>435</v>
      </c>
      <c r="P38" s="75" t="s">
        <v>435</v>
      </c>
      <c r="Q38" s="70" t="s">
        <v>440</v>
      </c>
    </row>
    <row r="39" spans="1:17" x14ac:dyDescent="0.25">
      <c r="A39" s="37">
        <v>9</v>
      </c>
      <c r="B39" s="37" t="s">
        <v>45</v>
      </c>
      <c r="C39" s="37">
        <v>38</v>
      </c>
      <c r="D39" s="37" t="s">
        <v>46</v>
      </c>
      <c r="E39" s="37">
        <v>54</v>
      </c>
      <c r="F39" s="37">
        <v>24.08</v>
      </c>
      <c r="G39" s="37">
        <v>182</v>
      </c>
      <c r="H39" s="37">
        <v>29.4</v>
      </c>
      <c r="I39" s="37">
        <v>20</v>
      </c>
      <c r="J39" s="37">
        <v>85.6</v>
      </c>
      <c r="K39" s="37">
        <v>2.7</v>
      </c>
      <c r="L39" s="56">
        <v>0.1</v>
      </c>
      <c r="M39" s="37">
        <v>0.22</v>
      </c>
      <c r="N39" s="37">
        <v>7</v>
      </c>
      <c r="O39" s="70">
        <v>6.547326</v>
      </c>
      <c r="P39" s="74">
        <v>6.7675149000000001</v>
      </c>
    </row>
    <row r="40" spans="1:17" x14ac:dyDescent="0.25">
      <c r="C40" s="37">
        <v>39</v>
      </c>
      <c r="D40" s="37" t="s">
        <v>47</v>
      </c>
      <c r="E40" s="37">
        <v>129</v>
      </c>
      <c r="F40" s="37">
        <v>42.112000000000002</v>
      </c>
      <c r="G40" s="37">
        <v>70</v>
      </c>
      <c r="H40" s="37">
        <v>17.2</v>
      </c>
      <c r="I40" s="37">
        <v>112</v>
      </c>
      <c r="J40" s="37">
        <v>92.8</v>
      </c>
      <c r="K40" s="37">
        <v>2.7</v>
      </c>
      <c r="L40" s="56">
        <v>1</v>
      </c>
      <c r="M40" s="37">
        <v>0.15</v>
      </c>
      <c r="N40" s="37">
        <v>15</v>
      </c>
      <c r="O40" s="70">
        <v>10.4873154</v>
      </c>
      <c r="P40" s="74">
        <v>10.2493123</v>
      </c>
    </row>
    <row r="41" spans="1:17" x14ac:dyDescent="0.25">
      <c r="C41" s="37">
        <v>40</v>
      </c>
      <c r="D41" s="37" t="s">
        <v>48</v>
      </c>
      <c r="E41" s="37">
        <v>187</v>
      </c>
      <c r="F41" s="37">
        <v>45.8</v>
      </c>
      <c r="G41" s="37">
        <v>230</v>
      </c>
      <c r="H41" s="37">
        <v>36.1</v>
      </c>
      <c r="I41" s="37">
        <v>79</v>
      </c>
      <c r="J41" s="37">
        <v>81.099999999999994</v>
      </c>
      <c r="K41" s="37">
        <v>2.7</v>
      </c>
      <c r="L41" s="56">
        <v>0.2</v>
      </c>
      <c r="M41" s="37">
        <v>0.36</v>
      </c>
      <c r="N41" s="37">
        <v>7</v>
      </c>
      <c r="O41" s="70">
        <v>11.029149</v>
      </c>
      <c r="P41" s="74">
        <v>10.865401500000001</v>
      </c>
    </row>
    <row r="42" spans="1:17" x14ac:dyDescent="0.25">
      <c r="A42" s="37">
        <v>10</v>
      </c>
      <c r="B42" s="37" t="s">
        <v>49</v>
      </c>
      <c r="C42" s="37">
        <v>41</v>
      </c>
      <c r="D42" s="37" t="s">
        <v>50</v>
      </c>
      <c r="E42" s="37">
        <v>494</v>
      </c>
      <c r="F42" s="37">
        <v>26.364000000000001</v>
      </c>
      <c r="G42" s="37">
        <v>77</v>
      </c>
      <c r="H42" s="37">
        <v>14.8</v>
      </c>
      <c r="I42" s="37">
        <v>10</v>
      </c>
      <c r="J42" s="37">
        <v>65.400000000000006</v>
      </c>
      <c r="K42" s="37">
        <v>2.09</v>
      </c>
      <c r="L42" s="56">
        <v>1.4</v>
      </c>
      <c r="M42" s="37">
        <v>0.28999999999999998</v>
      </c>
      <c r="N42" s="37">
        <v>0</v>
      </c>
      <c r="O42" s="70">
        <v>0</v>
      </c>
      <c r="P42" s="74">
        <v>0</v>
      </c>
    </row>
    <row r="43" spans="1:17" x14ac:dyDescent="0.25">
      <c r="C43" s="37">
        <v>42</v>
      </c>
      <c r="D43" s="37" t="s">
        <v>52</v>
      </c>
      <c r="E43" s="37">
        <v>113</v>
      </c>
      <c r="F43" s="37">
        <v>36.738</v>
      </c>
      <c r="G43" s="37">
        <v>422</v>
      </c>
      <c r="H43" s="37">
        <v>52.1</v>
      </c>
      <c r="I43" s="37">
        <v>14</v>
      </c>
      <c r="J43" s="37">
        <v>86.8</v>
      </c>
      <c r="K43" s="37">
        <v>2.09</v>
      </c>
      <c r="L43" s="56">
        <v>8.6</v>
      </c>
      <c r="M43" s="37">
        <v>-1.74</v>
      </c>
      <c r="N43" s="37">
        <v>0</v>
      </c>
      <c r="O43" s="70">
        <v>0</v>
      </c>
      <c r="P43" s="74">
        <v>0</v>
      </c>
    </row>
    <row r="44" spans="1:17" x14ac:dyDescent="0.25">
      <c r="C44" s="37">
        <v>43</v>
      </c>
      <c r="D44" s="37" t="s">
        <v>51</v>
      </c>
      <c r="E44" s="37">
        <v>36</v>
      </c>
      <c r="F44" s="37">
        <v>14.9</v>
      </c>
      <c r="G44" s="37">
        <v>87</v>
      </c>
      <c r="H44" s="37">
        <v>10</v>
      </c>
      <c r="I44" s="37">
        <v>4</v>
      </c>
      <c r="J44" s="37">
        <v>7.5</v>
      </c>
      <c r="K44" s="37">
        <v>2.09</v>
      </c>
      <c r="L44" s="56">
        <v>0.2</v>
      </c>
      <c r="M44" s="37">
        <v>-0.84</v>
      </c>
      <c r="N44" s="37">
        <v>0</v>
      </c>
      <c r="O44" s="70">
        <v>0</v>
      </c>
      <c r="P44" s="74">
        <v>0</v>
      </c>
    </row>
    <row r="45" spans="1:17" x14ac:dyDescent="0.25">
      <c r="A45" s="37">
        <v>11</v>
      </c>
      <c r="B45" s="37" t="s">
        <v>53</v>
      </c>
      <c r="C45" s="37">
        <v>44</v>
      </c>
      <c r="D45" s="37" t="s">
        <v>54</v>
      </c>
      <c r="E45" s="37">
        <v>114</v>
      </c>
      <c r="F45" s="37">
        <v>9.6359999999999992</v>
      </c>
      <c r="G45" s="49" t="s">
        <v>131</v>
      </c>
      <c r="H45" s="37">
        <v>0</v>
      </c>
      <c r="I45" s="37">
        <v>71</v>
      </c>
      <c r="J45" s="37">
        <v>17.7</v>
      </c>
      <c r="K45" s="37">
        <v>2.8</v>
      </c>
      <c r="L45" s="56">
        <v>0.1</v>
      </c>
      <c r="M45" s="37">
        <v>-0.65</v>
      </c>
      <c r="N45" s="37">
        <v>5</v>
      </c>
      <c r="O45" s="71" t="s">
        <v>131</v>
      </c>
      <c r="P45" s="75" t="s">
        <v>131</v>
      </c>
    </row>
    <row r="46" spans="1:17" x14ac:dyDescent="0.25">
      <c r="C46" s="37">
        <v>45</v>
      </c>
      <c r="D46" s="37" t="s">
        <v>55</v>
      </c>
      <c r="E46" s="37">
        <v>504</v>
      </c>
      <c r="F46" s="37">
        <v>406.02600000000001</v>
      </c>
      <c r="G46" s="37">
        <v>260</v>
      </c>
      <c r="H46" s="37">
        <v>50</v>
      </c>
      <c r="I46" s="37">
        <v>1239</v>
      </c>
      <c r="J46" s="37">
        <v>57.5</v>
      </c>
      <c r="K46" s="37">
        <v>2.8</v>
      </c>
      <c r="L46" s="56">
        <v>0.3</v>
      </c>
      <c r="M46" s="37">
        <v>-0.36</v>
      </c>
      <c r="N46" s="37">
        <v>52</v>
      </c>
      <c r="O46" s="71" t="s">
        <v>435</v>
      </c>
      <c r="P46" s="75" t="s">
        <v>435</v>
      </c>
      <c r="Q46" s="70" t="s">
        <v>440</v>
      </c>
    </row>
    <row r="47" spans="1:17" x14ac:dyDescent="0.25">
      <c r="C47" s="37">
        <v>46</v>
      </c>
      <c r="D47" s="37" t="s">
        <v>56</v>
      </c>
      <c r="E47" s="37">
        <v>98</v>
      </c>
      <c r="F47" s="37">
        <v>0.876</v>
      </c>
      <c r="G47" s="37">
        <v>8</v>
      </c>
      <c r="H47" s="37">
        <v>54.8</v>
      </c>
      <c r="I47" s="37">
        <v>63</v>
      </c>
      <c r="J47" s="37">
        <v>12</v>
      </c>
      <c r="K47" s="37">
        <v>2.8</v>
      </c>
      <c r="L47" s="56">
        <v>0.03</v>
      </c>
      <c r="M47" s="37">
        <v>-0.78</v>
      </c>
      <c r="N47" s="37">
        <v>0</v>
      </c>
      <c r="O47" s="70">
        <v>0</v>
      </c>
      <c r="P47" s="74">
        <v>0</v>
      </c>
    </row>
    <row r="48" spans="1:17" x14ac:dyDescent="0.25">
      <c r="C48" s="37">
        <v>47</v>
      </c>
      <c r="D48" s="37" t="s">
        <v>58</v>
      </c>
      <c r="E48" s="37">
        <v>41</v>
      </c>
      <c r="F48" s="37">
        <v>20.585999999999999</v>
      </c>
      <c r="G48" s="37">
        <v>261</v>
      </c>
      <c r="H48" s="37">
        <v>39.1</v>
      </c>
      <c r="I48" s="37">
        <v>305</v>
      </c>
      <c r="J48" s="37">
        <v>29.6</v>
      </c>
      <c r="K48" s="37">
        <v>2.8</v>
      </c>
      <c r="L48" s="56">
        <v>0.02</v>
      </c>
      <c r="M48" s="37">
        <v>-1.1499999999999999</v>
      </c>
      <c r="N48" s="37">
        <v>0</v>
      </c>
      <c r="O48" s="70">
        <v>0</v>
      </c>
      <c r="P48" s="74">
        <v>0</v>
      </c>
    </row>
    <row r="49" spans="1:16" x14ac:dyDescent="0.25">
      <c r="C49" s="37">
        <v>48</v>
      </c>
      <c r="D49" s="37" t="s">
        <v>57</v>
      </c>
      <c r="E49" s="37">
        <v>40</v>
      </c>
      <c r="F49" s="37">
        <v>0.876</v>
      </c>
      <c r="G49" s="37">
        <v>31</v>
      </c>
      <c r="H49" s="37">
        <v>13.9</v>
      </c>
      <c r="I49" s="37">
        <v>7</v>
      </c>
      <c r="J49" s="37">
        <v>26.5</v>
      </c>
      <c r="K49" s="37">
        <v>2.8</v>
      </c>
      <c r="L49" s="56">
        <v>0.01</v>
      </c>
      <c r="M49" s="37">
        <v>-0.9</v>
      </c>
      <c r="N49" s="37">
        <v>0</v>
      </c>
      <c r="O49" s="70">
        <v>0</v>
      </c>
      <c r="P49" s="74">
        <v>0</v>
      </c>
    </row>
    <row r="50" spans="1:16" x14ac:dyDescent="0.25">
      <c r="A50" s="37">
        <v>12</v>
      </c>
      <c r="B50" s="37" t="s">
        <v>59</v>
      </c>
      <c r="C50" s="37">
        <v>49</v>
      </c>
      <c r="D50" s="37" t="s">
        <v>60</v>
      </c>
      <c r="E50" s="37">
        <v>33</v>
      </c>
      <c r="F50" s="37">
        <v>6.1</v>
      </c>
      <c r="G50" s="37">
        <v>18</v>
      </c>
      <c r="H50" s="37">
        <v>0</v>
      </c>
      <c r="I50" s="37">
        <v>47</v>
      </c>
      <c r="J50" s="37">
        <v>60.1</v>
      </c>
      <c r="K50" s="37">
        <v>3.29</v>
      </c>
      <c r="L50" s="56">
        <v>0.01</v>
      </c>
      <c r="M50" s="37">
        <v>-0.9</v>
      </c>
      <c r="N50" s="37">
        <v>2</v>
      </c>
      <c r="O50" s="70">
        <v>2.2592238999999998</v>
      </c>
      <c r="P50" s="74">
        <v>2.2804996000000002</v>
      </c>
    </row>
    <row r="51" spans="1:16" x14ac:dyDescent="0.25">
      <c r="C51" s="37">
        <v>50</v>
      </c>
      <c r="D51" s="37" t="s">
        <v>61</v>
      </c>
      <c r="E51" s="37">
        <v>53</v>
      </c>
      <c r="F51" s="37">
        <v>15.1</v>
      </c>
      <c r="G51" s="37">
        <v>466</v>
      </c>
      <c r="H51" s="37">
        <v>3.7</v>
      </c>
      <c r="I51" s="37">
        <v>149</v>
      </c>
      <c r="J51" s="37">
        <v>26.1</v>
      </c>
      <c r="K51" s="37">
        <v>3.29</v>
      </c>
      <c r="L51" s="56">
        <v>0.1</v>
      </c>
      <c r="M51" s="37">
        <v>-0.54</v>
      </c>
      <c r="N51" s="37">
        <v>6</v>
      </c>
      <c r="O51" s="70">
        <v>4.9018294999999998</v>
      </c>
      <c r="P51" s="74">
        <v>4.7977257</v>
      </c>
    </row>
    <row r="52" spans="1:16" x14ac:dyDescent="0.25">
      <c r="C52" s="37">
        <v>51</v>
      </c>
      <c r="D52" s="37" t="s">
        <v>62</v>
      </c>
      <c r="E52" s="37">
        <v>11</v>
      </c>
      <c r="F52" s="37">
        <v>2</v>
      </c>
      <c r="G52" s="37">
        <v>15</v>
      </c>
      <c r="H52" s="37">
        <v>4</v>
      </c>
      <c r="I52" s="37">
        <v>27</v>
      </c>
      <c r="J52" s="37">
        <v>20.2</v>
      </c>
      <c r="K52" s="37">
        <v>3.29</v>
      </c>
      <c r="L52" s="56">
        <v>0.04</v>
      </c>
      <c r="M52" s="37">
        <v>-0.06</v>
      </c>
      <c r="N52" s="37">
        <v>1</v>
      </c>
      <c r="O52" s="70">
        <v>0.77891650000000001</v>
      </c>
      <c r="P52" s="74">
        <v>0.80036370000000001</v>
      </c>
    </row>
    <row r="53" spans="1:16" x14ac:dyDescent="0.25">
      <c r="C53" s="37">
        <v>52</v>
      </c>
      <c r="D53" s="37" t="s">
        <v>63</v>
      </c>
      <c r="E53" s="37">
        <v>174</v>
      </c>
      <c r="F53" s="37">
        <v>18.2</v>
      </c>
      <c r="G53" s="49">
        <v>129</v>
      </c>
      <c r="H53" s="37">
        <v>22.5</v>
      </c>
      <c r="I53" s="37">
        <v>50</v>
      </c>
      <c r="J53" s="37">
        <v>64.900000000000006</v>
      </c>
      <c r="K53" s="37">
        <v>3.29</v>
      </c>
      <c r="L53" s="56">
        <v>0.1</v>
      </c>
      <c r="M53" s="37">
        <v>1.39</v>
      </c>
      <c r="N53" s="37">
        <v>6</v>
      </c>
      <c r="O53" s="70">
        <v>5.4511424999999996</v>
      </c>
      <c r="P53" s="74">
        <v>5.3696774999999999</v>
      </c>
    </row>
    <row r="54" spans="1:16" x14ac:dyDescent="0.25">
      <c r="C54" s="37">
        <v>53</v>
      </c>
      <c r="D54" s="37" t="s">
        <v>64</v>
      </c>
      <c r="E54" s="37">
        <v>99</v>
      </c>
      <c r="F54" s="37">
        <v>57.6</v>
      </c>
      <c r="G54" s="37">
        <v>247</v>
      </c>
      <c r="H54" s="37">
        <v>40</v>
      </c>
      <c r="I54" s="37">
        <v>298</v>
      </c>
      <c r="J54" s="37">
        <v>68.8</v>
      </c>
      <c r="K54" s="37">
        <v>3.29</v>
      </c>
      <c r="L54" s="56">
        <v>0.1</v>
      </c>
      <c r="M54" s="37">
        <v>0.5</v>
      </c>
      <c r="N54" s="37">
        <v>24</v>
      </c>
      <c r="O54" s="70">
        <v>13.5822874</v>
      </c>
      <c r="P54" s="74">
        <v>13.8005681</v>
      </c>
    </row>
    <row r="55" spans="1:16" x14ac:dyDescent="0.25">
      <c r="C55" s="37">
        <v>54</v>
      </c>
      <c r="D55" s="37" t="s">
        <v>65</v>
      </c>
      <c r="E55" s="37">
        <v>4</v>
      </c>
      <c r="F55" s="37">
        <v>1</v>
      </c>
      <c r="G55" s="37">
        <v>16</v>
      </c>
      <c r="H55" s="37">
        <v>3.1</v>
      </c>
      <c r="I55" s="37">
        <v>112</v>
      </c>
      <c r="J55" s="37">
        <v>2.4</v>
      </c>
      <c r="K55" s="37">
        <v>3.29</v>
      </c>
      <c r="L55" s="56">
        <v>3.0000000000000001E-3</v>
      </c>
      <c r="M55" s="37">
        <v>0.03</v>
      </c>
      <c r="N55" s="37">
        <v>0</v>
      </c>
      <c r="O55" s="70">
        <v>0</v>
      </c>
      <c r="P55" s="74">
        <v>0</v>
      </c>
    </row>
    <row r="56" spans="1:16" s="49" customFormat="1" x14ac:dyDescent="0.25">
      <c r="A56" s="49">
        <v>13</v>
      </c>
      <c r="B56" s="57" t="s">
        <v>66</v>
      </c>
      <c r="C56" s="49">
        <v>55</v>
      </c>
      <c r="D56" s="57" t="s">
        <v>72</v>
      </c>
      <c r="E56" s="49">
        <v>23</v>
      </c>
      <c r="F56" s="49">
        <v>2.0640000000000001</v>
      </c>
      <c r="G56" s="49" t="s">
        <v>131</v>
      </c>
      <c r="H56" s="49" t="s">
        <v>131</v>
      </c>
      <c r="I56" s="49" t="s">
        <v>131</v>
      </c>
      <c r="J56" s="49" t="s">
        <v>131</v>
      </c>
      <c r="K56" s="49">
        <v>0.82</v>
      </c>
      <c r="L56" s="58">
        <v>0.03</v>
      </c>
      <c r="M56" s="49" t="s">
        <v>131</v>
      </c>
      <c r="N56" s="49" t="s">
        <v>131</v>
      </c>
      <c r="O56" s="71" t="s">
        <v>131</v>
      </c>
      <c r="P56" s="75" t="s">
        <v>131</v>
      </c>
    </row>
    <row r="57" spans="1:16" x14ac:dyDescent="0.25">
      <c r="C57" s="37">
        <v>56</v>
      </c>
      <c r="D57" s="37" t="s">
        <v>71</v>
      </c>
      <c r="E57" s="37">
        <v>40</v>
      </c>
      <c r="F57" s="37">
        <v>22.446000000000002</v>
      </c>
      <c r="G57" s="49" t="s">
        <v>131</v>
      </c>
      <c r="H57" s="49" t="s">
        <v>131</v>
      </c>
      <c r="I57" s="49" t="s">
        <v>131</v>
      </c>
      <c r="J57" s="49" t="s">
        <v>131</v>
      </c>
      <c r="K57" s="37">
        <v>0.82</v>
      </c>
      <c r="L57" s="56">
        <v>0.01</v>
      </c>
      <c r="M57" s="49" t="s">
        <v>131</v>
      </c>
      <c r="N57" s="37">
        <v>2</v>
      </c>
      <c r="O57" s="71" t="s">
        <v>131</v>
      </c>
      <c r="P57" s="75" t="s">
        <v>131</v>
      </c>
    </row>
    <row r="58" spans="1:16" x14ac:dyDescent="0.25">
      <c r="C58" s="37">
        <v>57</v>
      </c>
      <c r="D58" s="37" t="s">
        <v>70</v>
      </c>
      <c r="E58" s="37">
        <v>105</v>
      </c>
      <c r="F58" s="37">
        <v>4.1280000000000001</v>
      </c>
      <c r="G58" s="37">
        <v>256</v>
      </c>
      <c r="H58" s="37">
        <v>41.7</v>
      </c>
      <c r="I58" s="37">
        <v>12</v>
      </c>
      <c r="J58" s="37">
        <v>67.5</v>
      </c>
      <c r="K58" s="37">
        <v>0.82</v>
      </c>
      <c r="L58" s="56">
        <v>0.1</v>
      </c>
      <c r="M58" s="37">
        <v>0.01</v>
      </c>
      <c r="N58" s="37">
        <v>2</v>
      </c>
      <c r="O58" s="70">
        <v>1.5106820999999999</v>
      </c>
      <c r="P58" s="74">
        <v>1.4896069000000001</v>
      </c>
    </row>
    <row r="59" spans="1:16" x14ac:dyDescent="0.25">
      <c r="C59" s="37">
        <v>58</v>
      </c>
      <c r="D59" s="37" t="s">
        <v>69</v>
      </c>
      <c r="E59" s="37">
        <v>103</v>
      </c>
      <c r="F59" s="37">
        <v>6.1920000000000002</v>
      </c>
      <c r="G59" s="49">
        <v>109</v>
      </c>
      <c r="H59" s="37">
        <v>31</v>
      </c>
      <c r="I59" s="37">
        <v>4</v>
      </c>
      <c r="J59" s="37">
        <v>70.5</v>
      </c>
      <c r="K59" s="37">
        <v>0.82</v>
      </c>
      <c r="L59" s="56">
        <v>0.02</v>
      </c>
      <c r="M59" s="37">
        <v>-0.54</v>
      </c>
      <c r="N59" s="37">
        <v>0</v>
      </c>
      <c r="O59" s="70">
        <v>0</v>
      </c>
      <c r="P59" s="74">
        <v>0</v>
      </c>
    </row>
    <row r="60" spans="1:16" x14ac:dyDescent="0.25">
      <c r="C60" s="37">
        <v>59</v>
      </c>
      <c r="D60" s="37" t="s">
        <v>68</v>
      </c>
      <c r="E60" s="37">
        <v>351</v>
      </c>
      <c r="F60" s="37">
        <v>89.01</v>
      </c>
      <c r="G60" s="37">
        <v>312</v>
      </c>
      <c r="H60" s="37">
        <v>50.3</v>
      </c>
      <c r="I60" s="37">
        <v>119</v>
      </c>
      <c r="J60" s="37">
        <v>60.7</v>
      </c>
      <c r="K60" s="37">
        <v>0.82</v>
      </c>
      <c r="L60" s="56">
        <v>0.1</v>
      </c>
      <c r="M60" s="37">
        <v>-0.82</v>
      </c>
      <c r="N60" s="37">
        <v>33</v>
      </c>
      <c r="O60" s="70">
        <v>18.046957500000001</v>
      </c>
      <c r="P60" s="74">
        <v>17.655854900000001</v>
      </c>
    </row>
    <row r="61" spans="1:16" x14ac:dyDescent="0.25">
      <c r="C61" s="37">
        <v>60</v>
      </c>
      <c r="D61" s="37" t="s">
        <v>67</v>
      </c>
      <c r="E61" s="37">
        <v>346</v>
      </c>
      <c r="F61" s="37">
        <v>5.16</v>
      </c>
      <c r="G61" s="37">
        <v>160</v>
      </c>
      <c r="H61" s="37">
        <v>40.4</v>
      </c>
      <c r="I61" s="37">
        <v>4</v>
      </c>
      <c r="J61" s="37">
        <v>68.7</v>
      </c>
      <c r="K61" s="37">
        <v>0.82</v>
      </c>
      <c r="L61" s="56">
        <v>3.6</v>
      </c>
      <c r="M61" s="37">
        <v>0.86</v>
      </c>
      <c r="N61" s="37">
        <v>0</v>
      </c>
      <c r="O61" s="70">
        <v>0</v>
      </c>
      <c r="P61" s="74">
        <v>0</v>
      </c>
    </row>
    <row r="62" spans="1:16" x14ac:dyDescent="0.25">
      <c r="A62" s="37">
        <v>14</v>
      </c>
      <c r="B62" s="37" t="s">
        <v>73</v>
      </c>
      <c r="C62" s="37">
        <v>61</v>
      </c>
      <c r="D62" s="37" t="s">
        <v>74</v>
      </c>
      <c r="E62" s="37">
        <v>989</v>
      </c>
      <c r="F62" s="37">
        <v>8.64</v>
      </c>
      <c r="G62" s="37">
        <v>245</v>
      </c>
      <c r="H62" s="37">
        <v>28.7</v>
      </c>
      <c r="I62" s="37">
        <v>1</v>
      </c>
      <c r="J62" s="37">
        <v>64.900000000000006</v>
      </c>
      <c r="K62" s="37">
        <v>1.98</v>
      </c>
      <c r="L62" s="56">
        <v>4.5999999999999996</v>
      </c>
      <c r="M62" s="37">
        <v>-0.79</v>
      </c>
      <c r="N62" s="37">
        <v>1</v>
      </c>
      <c r="O62" s="70">
        <v>2.6616216000000001</v>
      </c>
      <c r="P62" s="74">
        <v>2.719427</v>
      </c>
    </row>
    <row r="63" spans="1:16" x14ac:dyDescent="0.25">
      <c r="C63" s="37">
        <v>62</v>
      </c>
      <c r="D63" s="37" t="s">
        <v>75</v>
      </c>
      <c r="E63" s="37">
        <v>31</v>
      </c>
      <c r="F63" s="37">
        <v>5.76</v>
      </c>
      <c r="G63" s="37">
        <v>205</v>
      </c>
      <c r="H63" s="37">
        <v>18.3</v>
      </c>
      <c r="I63" s="37">
        <v>1</v>
      </c>
      <c r="J63" s="37">
        <v>39.4</v>
      </c>
      <c r="K63" s="37">
        <v>1.98</v>
      </c>
      <c r="L63" s="56">
        <v>0.1</v>
      </c>
      <c r="M63" s="37">
        <v>0.95</v>
      </c>
      <c r="N63" s="37">
        <v>0</v>
      </c>
      <c r="O63" s="70">
        <v>0</v>
      </c>
      <c r="P63" s="74">
        <v>0</v>
      </c>
    </row>
    <row r="64" spans="1:16" x14ac:dyDescent="0.25">
      <c r="C64" s="37">
        <v>63</v>
      </c>
      <c r="D64" s="37" t="s">
        <v>76</v>
      </c>
      <c r="E64" s="37">
        <v>8</v>
      </c>
      <c r="F64" s="37">
        <v>3.6</v>
      </c>
      <c r="G64" s="37">
        <v>201</v>
      </c>
      <c r="H64" s="37">
        <v>51.3</v>
      </c>
      <c r="I64" s="37">
        <v>3</v>
      </c>
      <c r="J64" s="37">
        <v>63.5</v>
      </c>
      <c r="K64" s="37">
        <v>1.98</v>
      </c>
      <c r="L64" s="56">
        <v>0.1</v>
      </c>
      <c r="M64" s="37">
        <v>-1.08</v>
      </c>
      <c r="N64" s="37">
        <v>0</v>
      </c>
      <c r="O64" s="70">
        <v>0</v>
      </c>
      <c r="P64" s="74">
        <v>0</v>
      </c>
    </row>
    <row r="65" spans="1:16" x14ac:dyDescent="0.25">
      <c r="A65" s="37">
        <v>15</v>
      </c>
      <c r="B65" s="37" t="s">
        <v>77</v>
      </c>
      <c r="C65" s="37">
        <v>64</v>
      </c>
      <c r="D65" s="37" t="s">
        <v>82</v>
      </c>
      <c r="E65" s="37">
        <v>473</v>
      </c>
      <c r="F65" s="37">
        <v>12.412000000000001</v>
      </c>
      <c r="G65" s="49">
        <v>193</v>
      </c>
      <c r="H65" s="37">
        <v>11.3</v>
      </c>
      <c r="I65" s="37">
        <v>6</v>
      </c>
      <c r="J65" s="37">
        <v>87.3</v>
      </c>
      <c r="K65" s="37">
        <v>2.2799999999999998</v>
      </c>
      <c r="L65" s="56">
        <v>0.03</v>
      </c>
      <c r="M65" s="37">
        <v>-1.44</v>
      </c>
      <c r="N65" s="37">
        <v>5</v>
      </c>
      <c r="O65" s="70">
        <v>3.7616603</v>
      </c>
      <c r="P65" s="74">
        <v>3.6058905999999999</v>
      </c>
    </row>
    <row r="66" spans="1:16" x14ac:dyDescent="0.25">
      <c r="C66" s="37">
        <v>65</v>
      </c>
      <c r="D66" s="37" t="s">
        <v>83</v>
      </c>
      <c r="E66" s="37">
        <v>22</v>
      </c>
      <c r="F66" s="37">
        <v>9.2799999999999994</v>
      </c>
      <c r="G66" s="37">
        <v>73</v>
      </c>
      <c r="H66" s="37">
        <v>21.7</v>
      </c>
      <c r="I66" s="37">
        <v>18</v>
      </c>
      <c r="J66" s="37">
        <v>71.900000000000006</v>
      </c>
      <c r="K66" s="37">
        <v>2.2799999999999998</v>
      </c>
      <c r="L66" s="56">
        <v>0.3</v>
      </c>
      <c r="M66" s="37">
        <v>1.62</v>
      </c>
      <c r="N66" s="37">
        <v>4</v>
      </c>
      <c r="O66" s="70">
        <v>3.0867160999999999</v>
      </c>
      <c r="P66" s="74">
        <v>3.1351057</v>
      </c>
    </row>
    <row r="67" spans="1:16" x14ac:dyDescent="0.25">
      <c r="C67" s="37">
        <v>66</v>
      </c>
      <c r="D67" s="37" t="s">
        <v>84</v>
      </c>
      <c r="E67" s="37">
        <v>182</v>
      </c>
      <c r="F67" s="37">
        <v>5.22</v>
      </c>
      <c r="G67" s="37">
        <v>393</v>
      </c>
      <c r="H67" s="37">
        <v>31.8</v>
      </c>
      <c r="I67" s="37">
        <v>4</v>
      </c>
      <c r="J67" s="37">
        <v>82.1</v>
      </c>
      <c r="K67" s="37">
        <v>2.2799999999999998</v>
      </c>
      <c r="L67" s="56">
        <v>0.7</v>
      </c>
      <c r="M67" s="37">
        <v>0.3</v>
      </c>
      <c r="N67" s="37">
        <v>2</v>
      </c>
      <c r="O67" s="70">
        <v>1.786446</v>
      </c>
      <c r="P67" s="74">
        <v>1.8457503</v>
      </c>
    </row>
    <row r="68" spans="1:16" x14ac:dyDescent="0.25">
      <c r="C68" s="37">
        <v>67</v>
      </c>
      <c r="D68" s="37" t="s">
        <v>85</v>
      </c>
      <c r="E68" s="37">
        <v>111</v>
      </c>
      <c r="F68" s="37">
        <v>3.1320000000000001</v>
      </c>
      <c r="G68" s="37">
        <v>109</v>
      </c>
      <c r="H68" s="37">
        <v>27.5</v>
      </c>
      <c r="I68" s="37">
        <v>2</v>
      </c>
      <c r="J68" s="37">
        <v>73</v>
      </c>
      <c r="K68" s="37">
        <v>2.2799999999999998</v>
      </c>
      <c r="L68" s="56">
        <v>0.8</v>
      </c>
      <c r="M68" s="37">
        <v>-0.13</v>
      </c>
      <c r="N68" s="37">
        <v>1</v>
      </c>
      <c r="O68" s="70">
        <v>1.0747583999999999</v>
      </c>
      <c r="P68" s="74">
        <v>1.1046043000000001</v>
      </c>
    </row>
    <row r="69" spans="1:16" x14ac:dyDescent="0.25">
      <c r="C69" s="37">
        <v>68</v>
      </c>
      <c r="D69" s="37" t="s">
        <v>86</v>
      </c>
      <c r="E69" s="37">
        <v>91</v>
      </c>
      <c r="F69" s="37">
        <v>80.736000000000004</v>
      </c>
      <c r="G69" s="37">
        <v>244</v>
      </c>
      <c r="H69" s="37">
        <v>37.299999999999997</v>
      </c>
      <c r="I69" s="37">
        <v>588</v>
      </c>
      <c r="J69" s="37">
        <v>87.4</v>
      </c>
      <c r="K69" s="37">
        <v>2.2799999999999998</v>
      </c>
      <c r="L69" s="56">
        <v>0.2</v>
      </c>
      <c r="M69" s="37">
        <v>-0.22</v>
      </c>
      <c r="N69" s="37">
        <v>6</v>
      </c>
      <c r="O69" s="70">
        <v>17.679421600000001</v>
      </c>
      <c r="P69" s="74">
        <v>17.9263896</v>
      </c>
    </row>
    <row r="70" spans="1:16" x14ac:dyDescent="0.25">
      <c r="C70" s="37">
        <v>69</v>
      </c>
      <c r="D70" s="37" t="s">
        <v>87</v>
      </c>
      <c r="E70" s="37">
        <v>22</v>
      </c>
      <c r="F70" s="37">
        <v>5.2</v>
      </c>
      <c r="G70" s="37">
        <v>208</v>
      </c>
      <c r="H70" s="37">
        <v>16.100000000000001</v>
      </c>
      <c r="I70" s="37">
        <v>37</v>
      </c>
      <c r="J70" s="37">
        <v>64.900000000000006</v>
      </c>
      <c r="K70" s="37">
        <v>2.2799999999999998</v>
      </c>
      <c r="L70" s="56">
        <v>0.3</v>
      </c>
      <c r="M70" s="37">
        <v>1.41</v>
      </c>
      <c r="N70" s="37">
        <v>1</v>
      </c>
      <c r="O70" s="70">
        <v>1.9501933</v>
      </c>
      <c r="P70" s="74">
        <v>1.9286216</v>
      </c>
    </row>
    <row r="71" spans="1:16" x14ac:dyDescent="0.25">
      <c r="A71" s="37">
        <v>16</v>
      </c>
      <c r="B71" s="37" t="s">
        <v>78</v>
      </c>
      <c r="C71" s="37">
        <v>70</v>
      </c>
      <c r="D71" s="37" t="s">
        <v>88</v>
      </c>
      <c r="E71" s="37">
        <v>55</v>
      </c>
      <c r="F71" s="37">
        <v>5.4720000000000004</v>
      </c>
      <c r="G71" s="37">
        <v>130</v>
      </c>
      <c r="H71" s="37">
        <v>34.9</v>
      </c>
      <c r="I71" s="37">
        <v>2</v>
      </c>
      <c r="J71" s="37">
        <v>83.2</v>
      </c>
      <c r="K71" s="37">
        <v>5.28</v>
      </c>
      <c r="L71" s="56">
        <v>0.2</v>
      </c>
      <c r="M71" s="37">
        <v>0.51</v>
      </c>
      <c r="N71" s="37">
        <v>0</v>
      </c>
      <c r="O71" s="70">
        <v>0</v>
      </c>
      <c r="P71" s="74">
        <v>0</v>
      </c>
    </row>
    <row r="72" spans="1:16" x14ac:dyDescent="0.25">
      <c r="C72" s="37">
        <v>71</v>
      </c>
      <c r="D72" s="37" t="s">
        <v>89</v>
      </c>
      <c r="E72" s="37">
        <v>53</v>
      </c>
      <c r="F72" s="37">
        <v>2.2229999999999999</v>
      </c>
      <c r="G72" s="49">
        <v>144</v>
      </c>
      <c r="H72" s="37">
        <v>10.5</v>
      </c>
      <c r="I72" s="37">
        <v>1</v>
      </c>
      <c r="J72" s="37">
        <v>68.099999999999994</v>
      </c>
      <c r="K72" s="37">
        <v>5.28</v>
      </c>
      <c r="L72" s="56">
        <v>0.4</v>
      </c>
      <c r="M72" s="37">
        <v>-0.33</v>
      </c>
      <c r="N72" s="37">
        <v>0</v>
      </c>
      <c r="O72" s="70">
        <v>0</v>
      </c>
      <c r="P72" s="74">
        <v>0</v>
      </c>
    </row>
    <row r="73" spans="1:16" x14ac:dyDescent="0.25">
      <c r="C73" s="37">
        <v>72</v>
      </c>
      <c r="D73" s="37" t="s">
        <v>90</v>
      </c>
      <c r="E73" s="37">
        <v>74</v>
      </c>
      <c r="F73" s="37">
        <v>10.944000000000001</v>
      </c>
      <c r="G73" s="37">
        <v>166</v>
      </c>
      <c r="H73" s="37">
        <v>10.6</v>
      </c>
      <c r="I73" s="37">
        <v>27</v>
      </c>
      <c r="J73" s="37">
        <v>77.2</v>
      </c>
      <c r="K73" s="37">
        <v>5.28</v>
      </c>
      <c r="L73" s="56">
        <v>0.3</v>
      </c>
      <c r="M73" s="37">
        <v>-0.13</v>
      </c>
      <c r="N73" s="37">
        <v>4</v>
      </c>
      <c r="O73" s="70">
        <v>3.5803820000000002</v>
      </c>
      <c r="P73" s="74">
        <v>3.5705699000000002</v>
      </c>
    </row>
    <row r="74" spans="1:16" x14ac:dyDescent="0.25">
      <c r="C74" s="37">
        <v>73</v>
      </c>
      <c r="D74" s="37" t="s">
        <v>91</v>
      </c>
      <c r="E74" s="37">
        <v>58</v>
      </c>
      <c r="F74" s="37">
        <v>3.306</v>
      </c>
      <c r="G74" s="37">
        <v>145</v>
      </c>
      <c r="H74" s="37">
        <v>15.2</v>
      </c>
      <c r="I74" s="37">
        <v>9</v>
      </c>
      <c r="J74" s="37">
        <v>80.7</v>
      </c>
      <c r="K74" s="37">
        <v>5.28</v>
      </c>
      <c r="L74" s="56">
        <v>0.2</v>
      </c>
      <c r="M74" s="37">
        <v>1.89</v>
      </c>
      <c r="N74" s="37">
        <v>1</v>
      </c>
      <c r="O74" s="70">
        <v>1.2106532000000001</v>
      </c>
      <c r="P74" s="74">
        <v>1.1733148</v>
      </c>
    </row>
    <row r="75" spans="1:16" x14ac:dyDescent="0.25">
      <c r="C75" s="37">
        <v>74</v>
      </c>
      <c r="D75" s="37" t="s">
        <v>104</v>
      </c>
      <c r="E75" s="37">
        <v>98</v>
      </c>
      <c r="F75" s="37">
        <v>35.055</v>
      </c>
      <c r="G75" s="37">
        <v>215</v>
      </c>
      <c r="H75" s="37">
        <v>25.8</v>
      </c>
      <c r="I75" s="37">
        <v>37</v>
      </c>
      <c r="J75" s="37">
        <v>74.400000000000006</v>
      </c>
      <c r="K75" s="37">
        <v>5.28</v>
      </c>
      <c r="L75" s="56">
        <v>0.1</v>
      </c>
      <c r="M75" s="37">
        <v>1</v>
      </c>
      <c r="N75" s="37">
        <v>1</v>
      </c>
      <c r="O75" s="70">
        <v>8.8454403999999993</v>
      </c>
      <c r="P75" s="74">
        <v>8.9156818999999992</v>
      </c>
    </row>
    <row r="76" spans="1:16" x14ac:dyDescent="0.25">
      <c r="A76" s="37">
        <v>17</v>
      </c>
      <c r="B76" s="37" t="s">
        <v>79</v>
      </c>
      <c r="C76" s="37">
        <v>75</v>
      </c>
      <c r="D76" s="37" t="s">
        <v>92</v>
      </c>
      <c r="E76" s="37">
        <v>66</v>
      </c>
      <c r="F76" s="37">
        <v>0</v>
      </c>
      <c r="G76" s="37">
        <v>175</v>
      </c>
      <c r="H76" s="37">
        <v>24.7</v>
      </c>
      <c r="I76" s="37">
        <v>11</v>
      </c>
      <c r="J76" s="37">
        <v>86.9</v>
      </c>
      <c r="K76" s="37">
        <v>3.99</v>
      </c>
      <c r="L76" s="56">
        <v>0.3</v>
      </c>
      <c r="M76" s="37">
        <v>-1.64</v>
      </c>
      <c r="N76" s="37">
        <v>0</v>
      </c>
      <c r="O76" s="70">
        <v>0</v>
      </c>
      <c r="P76" s="74">
        <v>0</v>
      </c>
    </row>
    <row r="77" spans="1:16" x14ac:dyDescent="0.25">
      <c r="C77" s="37">
        <v>76</v>
      </c>
      <c r="D77" s="37" t="s">
        <v>93</v>
      </c>
      <c r="E77" s="37">
        <v>38</v>
      </c>
      <c r="F77" s="37">
        <v>2</v>
      </c>
      <c r="G77" s="37">
        <v>252</v>
      </c>
      <c r="H77" s="37">
        <v>39.700000000000003</v>
      </c>
      <c r="I77" s="37">
        <v>5</v>
      </c>
      <c r="J77" s="37">
        <v>62.1</v>
      </c>
      <c r="K77" s="37">
        <v>3.99</v>
      </c>
      <c r="L77" s="56">
        <v>0.6</v>
      </c>
      <c r="M77" s="37">
        <v>-1.1000000000000001</v>
      </c>
      <c r="N77" s="37">
        <v>0</v>
      </c>
      <c r="O77" s="70">
        <v>0</v>
      </c>
      <c r="P77" s="74">
        <v>0</v>
      </c>
    </row>
    <row r="78" spans="1:16" x14ac:dyDescent="0.25">
      <c r="C78" s="37">
        <v>77</v>
      </c>
      <c r="D78" s="37" t="s">
        <v>90</v>
      </c>
      <c r="E78" s="37">
        <v>247</v>
      </c>
      <c r="F78" s="37">
        <v>4</v>
      </c>
      <c r="G78" s="37">
        <v>152</v>
      </c>
      <c r="H78" s="37">
        <v>34.5</v>
      </c>
      <c r="I78" s="37">
        <v>6</v>
      </c>
      <c r="J78" s="37">
        <v>74.900000000000006</v>
      </c>
      <c r="K78" s="37">
        <v>3.99</v>
      </c>
      <c r="L78" s="56">
        <v>0.5</v>
      </c>
      <c r="M78" s="37">
        <v>-0.51</v>
      </c>
      <c r="N78" s="37">
        <v>2</v>
      </c>
      <c r="O78" s="70">
        <v>1.4233439000000001</v>
      </c>
      <c r="P78" s="74">
        <v>1.4855141000000001</v>
      </c>
    </row>
    <row r="79" spans="1:16" x14ac:dyDescent="0.25">
      <c r="C79" s="37">
        <v>78</v>
      </c>
      <c r="D79" s="37" t="s">
        <v>94</v>
      </c>
      <c r="E79" s="37">
        <v>7</v>
      </c>
      <c r="F79" s="37">
        <v>0</v>
      </c>
      <c r="G79" s="37">
        <v>175</v>
      </c>
      <c r="H79" s="37">
        <v>18.8</v>
      </c>
      <c r="I79" s="37">
        <v>1</v>
      </c>
      <c r="J79" s="37">
        <v>69</v>
      </c>
      <c r="K79" s="37">
        <v>3.99</v>
      </c>
      <c r="L79" s="56">
        <v>0.2</v>
      </c>
      <c r="M79" s="37">
        <v>-0.54</v>
      </c>
      <c r="N79" s="37">
        <v>0</v>
      </c>
      <c r="O79" s="70">
        <v>0</v>
      </c>
      <c r="P79" s="74">
        <v>0</v>
      </c>
    </row>
    <row r="80" spans="1:16" x14ac:dyDescent="0.25">
      <c r="C80" s="37">
        <v>79</v>
      </c>
      <c r="D80" s="37" t="s">
        <v>95</v>
      </c>
      <c r="E80" s="37">
        <v>15</v>
      </c>
      <c r="F80" s="37">
        <v>1</v>
      </c>
      <c r="G80" s="37">
        <v>82</v>
      </c>
      <c r="H80" s="37">
        <v>17.5</v>
      </c>
      <c r="I80" s="37">
        <v>1</v>
      </c>
      <c r="J80" s="37">
        <v>53.7</v>
      </c>
      <c r="K80" s="37">
        <v>3.99</v>
      </c>
      <c r="L80" s="56">
        <v>0.1</v>
      </c>
      <c r="M80" s="37">
        <v>-1.52</v>
      </c>
      <c r="N80" s="37">
        <v>0</v>
      </c>
      <c r="O80" s="70">
        <v>0</v>
      </c>
      <c r="P80" s="74">
        <v>0</v>
      </c>
    </row>
    <row r="81" spans="1:16" x14ac:dyDescent="0.25">
      <c r="A81" s="37">
        <v>18</v>
      </c>
      <c r="B81" s="37" t="s">
        <v>80</v>
      </c>
      <c r="C81" s="37">
        <v>80</v>
      </c>
      <c r="D81" s="37" t="s">
        <v>96</v>
      </c>
      <c r="E81" s="37">
        <v>465</v>
      </c>
      <c r="F81" s="37">
        <v>28.68</v>
      </c>
      <c r="G81" s="49">
        <v>230</v>
      </c>
      <c r="H81" s="37">
        <v>25.5</v>
      </c>
      <c r="I81" s="37">
        <v>44</v>
      </c>
      <c r="J81" s="37">
        <v>83.5</v>
      </c>
      <c r="K81" s="37">
        <v>3.29</v>
      </c>
      <c r="L81" s="56">
        <v>0.3</v>
      </c>
      <c r="M81" s="37">
        <v>-0.83</v>
      </c>
      <c r="N81" s="37">
        <v>12</v>
      </c>
      <c r="O81" s="70">
        <v>7.6603871999999997</v>
      </c>
      <c r="P81" s="74">
        <v>7.7138035</v>
      </c>
    </row>
    <row r="82" spans="1:16" x14ac:dyDescent="0.25">
      <c r="C82" s="37">
        <v>81</v>
      </c>
      <c r="D82" s="37" t="s">
        <v>97</v>
      </c>
      <c r="E82" s="37">
        <v>53</v>
      </c>
      <c r="F82" s="37">
        <v>1.1180000000000001</v>
      </c>
      <c r="G82" s="49">
        <v>202</v>
      </c>
      <c r="H82" s="37">
        <v>38.9</v>
      </c>
      <c r="I82" s="37">
        <v>34</v>
      </c>
      <c r="J82" s="37">
        <v>80.2</v>
      </c>
      <c r="K82" s="37">
        <v>3.29</v>
      </c>
      <c r="L82" s="56">
        <v>0.4</v>
      </c>
      <c r="M82" s="37">
        <v>-1.28</v>
      </c>
      <c r="N82" s="37">
        <v>0</v>
      </c>
      <c r="O82" s="70">
        <v>0</v>
      </c>
      <c r="P82" s="74">
        <v>0</v>
      </c>
    </row>
    <row r="83" spans="1:16" x14ac:dyDescent="0.25">
      <c r="C83" s="37">
        <v>82</v>
      </c>
      <c r="D83" s="37" t="s">
        <v>98</v>
      </c>
      <c r="E83" s="37">
        <v>31</v>
      </c>
      <c r="F83" s="37">
        <v>2.1930000000000001</v>
      </c>
      <c r="G83" s="37">
        <v>127</v>
      </c>
      <c r="H83" s="37">
        <v>4.3</v>
      </c>
      <c r="I83" s="37">
        <v>9</v>
      </c>
      <c r="J83" s="37">
        <v>77.2</v>
      </c>
      <c r="K83" s="37">
        <v>3.29</v>
      </c>
      <c r="L83" s="56">
        <v>0.1</v>
      </c>
      <c r="M83" s="37">
        <v>-1.1200000000000001</v>
      </c>
      <c r="N83" s="37">
        <v>1</v>
      </c>
      <c r="O83" s="70">
        <v>0.80142150000000001</v>
      </c>
      <c r="P83" s="74">
        <v>0.8456264</v>
      </c>
    </row>
    <row r="84" spans="1:16" x14ac:dyDescent="0.25">
      <c r="C84" s="37">
        <v>83</v>
      </c>
      <c r="D84" s="37" t="s">
        <v>99</v>
      </c>
      <c r="E84" s="37">
        <v>4</v>
      </c>
      <c r="F84" s="37">
        <v>2.1930000000000001</v>
      </c>
      <c r="G84" s="37">
        <v>190</v>
      </c>
      <c r="H84" s="37">
        <v>11.9</v>
      </c>
      <c r="I84" s="37">
        <v>10</v>
      </c>
      <c r="J84" s="37">
        <v>72</v>
      </c>
      <c r="K84" s="37">
        <v>3.29</v>
      </c>
      <c r="L84" s="56">
        <v>0.02</v>
      </c>
      <c r="M84" s="37">
        <v>-0.31</v>
      </c>
      <c r="N84" s="37">
        <v>0</v>
      </c>
      <c r="O84" s="70">
        <v>0</v>
      </c>
      <c r="P84" s="74">
        <v>0</v>
      </c>
    </row>
    <row r="85" spans="1:16" x14ac:dyDescent="0.25">
      <c r="C85" s="37">
        <v>84</v>
      </c>
      <c r="D85" s="37" t="s">
        <v>100</v>
      </c>
      <c r="E85" s="37">
        <v>79</v>
      </c>
      <c r="F85" s="37">
        <v>8.8149999999999995</v>
      </c>
      <c r="G85" s="37">
        <v>328</v>
      </c>
      <c r="H85" s="37">
        <v>27.4</v>
      </c>
      <c r="I85" s="37">
        <v>47</v>
      </c>
      <c r="J85" s="37">
        <v>67.8</v>
      </c>
      <c r="K85" s="37">
        <v>3.29</v>
      </c>
      <c r="L85" s="56">
        <v>0.2</v>
      </c>
      <c r="M85" s="37">
        <v>-0.83</v>
      </c>
      <c r="N85" s="37">
        <v>2</v>
      </c>
      <c r="O85" s="70">
        <v>3.0680193999999998</v>
      </c>
      <c r="P85" s="74">
        <v>3.0711506000000002</v>
      </c>
    </row>
    <row r="86" spans="1:16" x14ac:dyDescent="0.25">
      <c r="A86" s="37">
        <v>19</v>
      </c>
      <c r="B86" s="37" t="s">
        <v>81</v>
      </c>
      <c r="C86" s="37">
        <v>85</v>
      </c>
      <c r="D86" s="37" t="s">
        <v>101</v>
      </c>
      <c r="E86" s="37">
        <v>394</v>
      </c>
      <c r="F86" s="37">
        <v>373.1</v>
      </c>
      <c r="G86" s="37">
        <v>254</v>
      </c>
      <c r="H86" s="37">
        <v>25.2</v>
      </c>
      <c r="I86" s="37">
        <v>1530</v>
      </c>
      <c r="J86" s="37">
        <v>88.2</v>
      </c>
      <c r="K86" s="37">
        <v>5.59</v>
      </c>
      <c r="L86" s="56">
        <v>0.2</v>
      </c>
      <c r="M86" s="37">
        <v>-1.92</v>
      </c>
      <c r="N86" s="37">
        <v>22</v>
      </c>
      <c r="O86" s="70">
        <v>0</v>
      </c>
    </row>
    <row r="87" spans="1:16" x14ac:dyDescent="0.25">
      <c r="C87" s="37">
        <v>86</v>
      </c>
      <c r="D87" s="37" t="s">
        <v>102</v>
      </c>
      <c r="E87" s="37">
        <v>229</v>
      </c>
      <c r="F87" s="37">
        <v>25.488</v>
      </c>
      <c r="G87" s="37">
        <v>118</v>
      </c>
      <c r="H87" s="37">
        <v>6.8</v>
      </c>
      <c r="I87" s="37">
        <v>163</v>
      </c>
      <c r="J87" s="37">
        <v>90.2</v>
      </c>
      <c r="K87" s="37">
        <v>5.59</v>
      </c>
      <c r="L87" s="56">
        <v>0.3</v>
      </c>
      <c r="M87" s="37">
        <v>-2.34</v>
      </c>
      <c r="N87" s="37">
        <v>15</v>
      </c>
      <c r="O87" s="70">
        <v>7.3202106000000002</v>
      </c>
      <c r="P87" s="74">
        <v>7.3458188</v>
      </c>
    </row>
    <row r="88" spans="1:16" x14ac:dyDescent="0.25">
      <c r="C88" s="37">
        <v>87</v>
      </c>
      <c r="D88" s="37" t="s">
        <v>103</v>
      </c>
      <c r="E88" s="37">
        <v>81</v>
      </c>
      <c r="F88" s="37">
        <v>25.488</v>
      </c>
      <c r="G88" s="37">
        <v>400</v>
      </c>
      <c r="H88" s="37">
        <v>14.8</v>
      </c>
      <c r="I88" s="37">
        <v>49</v>
      </c>
      <c r="J88" s="37">
        <v>92.5</v>
      </c>
      <c r="K88" s="37">
        <v>5.59</v>
      </c>
      <c r="L88" s="56">
        <v>0.2</v>
      </c>
      <c r="M88" s="37">
        <v>-2.88</v>
      </c>
      <c r="N88" s="37">
        <v>0</v>
      </c>
      <c r="O88" s="70">
        <v>0</v>
      </c>
      <c r="P88" s="74">
        <v>0</v>
      </c>
    </row>
    <row r="89" spans="1:16" s="40" customFormat="1" x14ac:dyDescent="0.25">
      <c r="O89" s="72"/>
      <c r="P89" s="76"/>
    </row>
    <row r="90" spans="1:16" x14ac:dyDescent="0.25">
      <c r="M90" s="52" t="s">
        <v>132</v>
      </c>
      <c r="N90" s="36" t="s">
        <v>123</v>
      </c>
    </row>
    <row r="91" spans="1:16" x14ac:dyDescent="0.25">
      <c r="N91" s="36" t="s">
        <v>124</v>
      </c>
    </row>
    <row r="92" spans="1:16" x14ac:dyDescent="0.25">
      <c r="B92" s="32"/>
      <c r="C92" s="32"/>
      <c r="D92" s="32"/>
      <c r="H92" s="32"/>
      <c r="N92" s="36" t="s">
        <v>125</v>
      </c>
    </row>
    <row r="93" spans="1:16" x14ac:dyDescent="0.25">
      <c r="N93" s="36" t="s">
        <v>126</v>
      </c>
    </row>
    <row r="94" spans="1:16" x14ac:dyDescent="0.25">
      <c r="D94" s="94" t="s">
        <v>446</v>
      </c>
      <c r="E94" s="94" t="s">
        <v>447</v>
      </c>
      <c r="N94" s="36" t="s">
        <v>127</v>
      </c>
    </row>
    <row r="95" spans="1:16" ht="180" customHeight="1" x14ac:dyDescent="0.25">
      <c r="D95" s="92" t="s">
        <v>120</v>
      </c>
      <c r="E95" s="92" t="s">
        <v>444</v>
      </c>
      <c r="N95" s="36" t="s">
        <v>128</v>
      </c>
    </row>
    <row r="96" spans="1:16" ht="133.5" customHeight="1" x14ac:dyDescent="0.25">
      <c r="D96" s="92" t="s">
        <v>121</v>
      </c>
      <c r="E96" s="92" t="s">
        <v>444</v>
      </c>
      <c r="N96" s="36" t="s">
        <v>129</v>
      </c>
    </row>
    <row r="97" spans="4:14" ht="153" customHeight="1" x14ac:dyDescent="0.25">
      <c r="D97" s="92" t="s">
        <v>109</v>
      </c>
      <c r="E97" s="92" t="s">
        <v>458</v>
      </c>
      <c r="N97" s="36" t="s">
        <v>130</v>
      </c>
    </row>
    <row r="98" spans="4:14" ht="181.5" customHeight="1" x14ac:dyDescent="0.25">
      <c r="D98" s="93" t="s">
        <v>114</v>
      </c>
      <c r="E98" s="92" t="s">
        <v>458</v>
      </c>
      <c r="H98" s="57"/>
    </row>
    <row r="99" spans="4:14" ht="108.75" customHeight="1" x14ac:dyDescent="0.25">
      <c r="D99" s="92" t="s">
        <v>117</v>
      </c>
      <c r="E99" s="93" t="s">
        <v>460</v>
      </c>
    </row>
    <row r="100" spans="4:14" ht="125.25" customHeight="1" x14ac:dyDescent="0.25">
      <c r="D100" s="92" t="s">
        <v>118</v>
      </c>
      <c r="E100" s="92" t="s">
        <v>458</v>
      </c>
    </row>
    <row r="101" spans="4:14" ht="127.5" customHeight="1" x14ac:dyDescent="0.25">
      <c r="D101" s="92" t="s">
        <v>115</v>
      </c>
      <c r="E101" s="92" t="s">
        <v>459</v>
      </c>
    </row>
    <row r="102" spans="4:14" ht="163.5" customHeight="1" x14ac:dyDescent="0.25">
      <c r="D102" s="85" t="s">
        <v>109</v>
      </c>
      <c r="E102" s="92" t="s">
        <v>458</v>
      </c>
    </row>
  </sheetData>
  <sheetProtection password="81F3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4"/>
  <sheetViews>
    <sheetView topLeftCell="A19" zoomScale="70" zoomScaleNormal="70" workbookViewId="0">
      <selection activeCell="E20" sqref="E20"/>
    </sheetView>
  </sheetViews>
  <sheetFormatPr defaultRowHeight="15.75" x14ac:dyDescent="0.25"/>
  <cols>
    <col min="1" max="1" width="9.140625" style="37"/>
    <col min="2" max="2" width="26.5703125" style="37" customWidth="1"/>
    <col min="3" max="3" width="28.7109375" style="37" customWidth="1"/>
    <col min="4" max="4" width="28.28515625" style="37" customWidth="1"/>
    <col min="5" max="5" width="25.42578125" style="37" customWidth="1"/>
    <col min="6" max="6" width="27" style="37" customWidth="1"/>
    <col min="7" max="7" width="17.28515625" style="37" customWidth="1"/>
    <col min="8" max="8" width="31.5703125" style="37" customWidth="1"/>
    <col min="9" max="9" width="33.28515625" style="37" customWidth="1"/>
    <col min="10" max="10" width="32.5703125" style="37" customWidth="1"/>
    <col min="11" max="11" width="30" style="37" customWidth="1"/>
    <col min="12" max="13" width="29.5703125" style="37" customWidth="1"/>
    <col min="14" max="14" width="27" style="37" customWidth="1"/>
    <col min="15" max="15" width="24.42578125" style="37" customWidth="1"/>
    <col min="16" max="16384" width="9.140625" style="37"/>
  </cols>
  <sheetData>
    <row r="1" spans="2:13" s="36" customFormat="1" ht="72.75" customHeight="1" x14ac:dyDescent="0.25">
      <c r="B1" s="35" t="s">
        <v>105</v>
      </c>
      <c r="C1" s="35" t="s">
        <v>107</v>
      </c>
      <c r="D1" s="35" t="s">
        <v>108</v>
      </c>
      <c r="E1" s="35" t="s">
        <v>110</v>
      </c>
      <c r="F1" s="35" t="s">
        <v>111</v>
      </c>
      <c r="G1" s="35" t="s">
        <v>112</v>
      </c>
      <c r="H1" s="89" t="s">
        <v>451</v>
      </c>
      <c r="I1" s="89" t="s">
        <v>452</v>
      </c>
      <c r="J1" s="89" t="s">
        <v>453</v>
      </c>
      <c r="K1" s="89" t="s">
        <v>454</v>
      </c>
      <c r="L1" s="89" t="s">
        <v>455</v>
      </c>
      <c r="M1" s="89" t="s">
        <v>456</v>
      </c>
    </row>
    <row r="2" spans="2:13" x14ac:dyDescent="0.25">
      <c r="B2" s="37" t="s">
        <v>0</v>
      </c>
      <c r="C2" s="37" t="s">
        <v>1</v>
      </c>
      <c r="D2" s="37">
        <v>3</v>
      </c>
      <c r="E2" s="37">
        <v>1</v>
      </c>
      <c r="F2" s="37">
        <v>0</v>
      </c>
      <c r="G2" s="37">
        <f>D2+E2+F2</f>
        <v>4</v>
      </c>
      <c r="H2" s="90">
        <f>D2/G2*100</f>
        <v>75</v>
      </c>
      <c r="I2" s="90">
        <f>E2/G2*100</f>
        <v>25</v>
      </c>
      <c r="J2" s="90">
        <f>F2/G2*100</f>
        <v>0</v>
      </c>
      <c r="K2" s="90">
        <v>75</v>
      </c>
      <c r="L2" s="90">
        <v>25</v>
      </c>
      <c r="M2" s="90">
        <v>0</v>
      </c>
    </row>
    <row r="3" spans="2:13" x14ac:dyDescent="0.25">
      <c r="C3" s="37" t="s">
        <v>2</v>
      </c>
      <c r="D3" s="37">
        <v>0</v>
      </c>
      <c r="E3" s="37">
        <v>0</v>
      </c>
      <c r="F3" s="37">
        <v>0</v>
      </c>
      <c r="G3" s="37">
        <f t="shared" ref="G3:G66" si="0">D3+E3+F3</f>
        <v>0</v>
      </c>
      <c r="H3" s="90">
        <v>0</v>
      </c>
      <c r="I3" s="90">
        <v>0</v>
      </c>
      <c r="J3" s="90">
        <v>0</v>
      </c>
      <c r="K3" s="90">
        <v>0</v>
      </c>
      <c r="L3" s="90">
        <v>0</v>
      </c>
      <c r="M3" s="90">
        <v>0</v>
      </c>
    </row>
    <row r="4" spans="2:13" x14ac:dyDescent="0.25">
      <c r="C4" s="37" t="s">
        <v>3</v>
      </c>
      <c r="D4" s="37">
        <v>3</v>
      </c>
      <c r="E4" s="37">
        <v>4</v>
      </c>
      <c r="F4" s="37">
        <v>0</v>
      </c>
      <c r="G4" s="37">
        <f t="shared" si="0"/>
        <v>7</v>
      </c>
      <c r="H4" s="90">
        <f t="shared" ref="H4:H66" si="1">D4/G4*100</f>
        <v>42.857142857142854</v>
      </c>
      <c r="I4" s="90">
        <f t="shared" ref="I4:I66" si="2">E4/G4*100</f>
        <v>57.142857142857139</v>
      </c>
      <c r="J4" s="90">
        <f t="shared" ref="J4:J66" si="3">F4/G4*100</f>
        <v>0</v>
      </c>
      <c r="K4" s="90">
        <v>42.9</v>
      </c>
      <c r="L4" s="90">
        <v>57.1</v>
      </c>
      <c r="M4" s="90">
        <v>0</v>
      </c>
    </row>
    <row r="5" spans="2:13" x14ac:dyDescent="0.25">
      <c r="C5" s="37" t="s">
        <v>4</v>
      </c>
      <c r="D5" s="37">
        <v>0</v>
      </c>
      <c r="E5" s="37">
        <v>10</v>
      </c>
      <c r="F5" s="37">
        <v>0</v>
      </c>
      <c r="G5" s="37">
        <f t="shared" si="0"/>
        <v>10</v>
      </c>
      <c r="H5" s="90">
        <f t="shared" si="1"/>
        <v>0</v>
      </c>
      <c r="I5" s="90">
        <f t="shared" si="2"/>
        <v>100</v>
      </c>
      <c r="J5" s="90">
        <f t="shared" si="3"/>
        <v>0</v>
      </c>
      <c r="K5" s="90">
        <v>0</v>
      </c>
      <c r="L5" s="90">
        <v>100</v>
      </c>
      <c r="M5" s="90">
        <v>0</v>
      </c>
    </row>
    <row r="6" spans="2:13" x14ac:dyDescent="0.25">
      <c r="C6" s="37" t="s">
        <v>5</v>
      </c>
      <c r="D6" s="37">
        <v>2</v>
      </c>
      <c r="E6" s="37">
        <v>0</v>
      </c>
      <c r="F6" s="37">
        <v>0</v>
      </c>
      <c r="G6" s="37">
        <f t="shared" si="0"/>
        <v>2</v>
      </c>
      <c r="H6" s="90">
        <f t="shared" si="1"/>
        <v>100</v>
      </c>
      <c r="I6" s="90">
        <f t="shared" si="2"/>
        <v>0</v>
      </c>
      <c r="J6" s="90">
        <f t="shared" si="3"/>
        <v>0</v>
      </c>
      <c r="K6" s="90">
        <v>100</v>
      </c>
      <c r="L6" s="90">
        <v>0</v>
      </c>
      <c r="M6" s="90">
        <v>0</v>
      </c>
    </row>
    <row r="7" spans="2:13" x14ac:dyDescent="0.25">
      <c r="B7" s="37" t="s">
        <v>6</v>
      </c>
      <c r="C7" s="37" t="s">
        <v>7</v>
      </c>
      <c r="D7" s="37">
        <v>5</v>
      </c>
      <c r="E7" s="37">
        <v>2</v>
      </c>
      <c r="F7" s="37">
        <v>0</v>
      </c>
      <c r="G7" s="37">
        <f t="shared" si="0"/>
        <v>7</v>
      </c>
      <c r="H7" s="90">
        <f t="shared" si="1"/>
        <v>71.428571428571431</v>
      </c>
      <c r="I7" s="90">
        <f t="shared" si="2"/>
        <v>28.571428571428569</v>
      </c>
      <c r="J7" s="90">
        <f t="shared" si="3"/>
        <v>0</v>
      </c>
      <c r="K7" s="90">
        <v>71.400000000000006</v>
      </c>
      <c r="L7" s="90">
        <v>28.6</v>
      </c>
      <c r="M7" s="90">
        <v>0</v>
      </c>
    </row>
    <row r="8" spans="2:13" x14ac:dyDescent="0.25">
      <c r="C8" s="37" t="s">
        <v>8</v>
      </c>
      <c r="D8" s="37">
        <v>0</v>
      </c>
      <c r="E8" s="37">
        <v>0</v>
      </c>
      <c r="F8" s="37">
        <v>0</v>
      </c>
      <c r="G8" s="37">
        <f t="shared" si="0"/>
        <v>0</v>
      </c>
      <c r="H8" s="90">
        <v>0</v>
      </c>
      <c r="I8" s="90">
        <v>0</v>
      </c>
      <c r="J8" s="90">
        <v>0</v>
      </c>
      <c r="K8" s="90">
        <v>0</v>
      </c>
      <c r="L8" s="90">
        <v>0</v>
      </c>
      <c r="M8" s="90">
        <v>0</v>
      </c>
    </row>
    <row r="9" spans="2:13" x14ac:dyDescent="0.25">
      <c r="C9" s="37" t="s">
        <v>9</v>
      </c>
      <c r="D9" s="37">
        <v>13</v>
      </c>
      <c r="E9" s="37">
        <v>1</v>
      </c>
      <c r="F9" s="37">
        <v>0</v>
      </c>
      <c r="G9" s="37">
        <f t="shared" si="0"/>
        <v>14</v>
      </c>
      <c r="H9" s="90">
        <f t="shared" si="1"/>
        <v>92.857142857142861</v>
      </c>
      <c r="I9" s="90">
        <f t="shared" si="2"/>
        <v>7.1428571428571423</v>
      </c>
      <c r="J9" s="90">
        <f t="shared" si="3"/>
        <v>0</v>
      </c>
      <c r="K9" s="90">
        <v>92.9</v>
      </c>
      <c r="L9" s="90">
        <v>7.1</v>
      </c>
      <c r="M9" s="90">
        <v>0</v>
      </c>
    </row>
    <row r="10" spans="2:13" x14ac:dyDescent="0.25">
      <c r="C10" s="37" t="s">
        <v>10</v>
      </c>
      <c r="D10" s="37">
        <v>1</v>
      </c>
      <c r="E10" s="37">
        <v>1</v>
      </c>
      <c r="F10" s="37">
        <v>0</v>
      </c>
      <c r="G10" s="37">
        <f t="shared" si="0"/>
        <v>2</v>
      </c>
      <c r="H10" s="90">
        <f t="shared" si="1"/>
        <v>50</v>
      </c>
      <c r="I10" s="90">
        <f t="shared" si="2"/>
        <v>50</v>
      </c>
      <c r="J10" s="90">
        <f t="shared" si="3"/>
        <v>0</v>
      </c>
      <c r="K10" s="90">
        <v>50</v>
      </c>
      <c r="L10" s="90">
        <v>50</v>
      </c>
      <c r="M10" s="90">
        <v>0</v>
      </c>
    </row>
    <row r="11" spans="2:13" x14ac:dyDescent="0.25">
      <c r="C11" s="37" t="s">
        <v>11</v>
      </c>
      <c r="D11" s="37">
        <v>0</v>
      </c>
      <c r="E11" s="37">
        <v>0</v>
      </c>
      <c r="F11" s="37">
        <v>0</v>
      </c>
      <c r="G11" s="37">
        <f t="shared" si="0"/>
        <v>0</v>
      </c>
      <c r="H11" s="90">
        <v>0</v>
      </c>
      <c r="I11" s="90">
        <v>0</v>
      </c>
      <c r="J11" s="90">
        <v>0</v>
      </c>
      <c r="K11" s="90">
        <v>0</v>
      </c>
      <c r="L11" s="90">
        <v>0</v>
      </c>
      <c r="M11" s="90">
        <v>0</v>
      </c>
    </row>
    <row r="12" spans="2:13" x14ac:dyDescent="0.25">
      <c r="B12" s="39" t="s">
        <v>12</v>
      </c>
      <c r="C12" s="37" t="s">
        <v>13</v>
      </c>
      <c r="D12" s="37">
        <v>4</v>
      </c>
      <c r="E12" s="37">
        <v>106</v>
      </c>
      <c r="F12" s="37">
        <v>2</v>
      </c>
      <c r="G12" s="37">
        <f t="shared" si="0"/>
        <v>112</v>
      </c>
      <c r="H12" s="90">
        <f t="shared" si="1"/>
        <v>3.5714285714285712</v>
      </c>
      <c r="I12" s="90">
        <f t="shared" si="2"/>
        <v>94.642857142857139</v>
      </c>
      <c r="J12" s="90">
        <f t="shared" si="3"/>
        <v>1.7857142857142856</v>
      </c>
      <c r="K12" s="90">
        <v>3.6</v>
      </c>
      <c r="L12" s="90">
        <v>94.6</v>
      </c>
      <c r="M12" s="90">
        <v>1.9</v>
      </c>
    </row>
    <row r="13" spans="2:13" x14ac:dyDescent="0.25">
      <c r="C13" s="37" t="s">
        <v>14</v>
      </c>
      <c r="D13" s="37">
        <v>21</v>
      </c>
      <c r="E13" s="37">
        <v>158</v>
      </c>
      <c r="F13" s="37">
        <v>15</v>
      </c>
      <c r="G13" s="37">
        <f t="shared" si="0"/>
        <v>194</v>
      </c>
      <c r="H13" s="90">
        <f t="shared" si="1"/>
        <v>10.824742268041238</v>
      </c>
      <c r="I13" s="90">
        <f t="shared" si="2"/>
        <v>81.44329896907216</v>
      </c>
      <c r="J13" s="90">
        <f t="shared" si="3"/>
        <v>7.731958762886598</v>
      </c>
      <c r="K13" s="90">
        <v>10.8</v>
      </c>
      <c r="L13" s="90">
        <v>81.400000000000006</v>
      </c>
      <c r="M13" s="90">
        <v>7.7</v>
      </c>
    </row>
    <row r="14" spans="2:13" x14ac:dyDescent="0.25">
      <c r="C14" s="37" t="s">
        <v>15</v>
      </c>
      <c r="D14" s="37">
        <v>3</v>
      </c>
      <c r="E14" s="37">
        <v>10</v>
      </c>
      <c r="F14" s="37">
        <v>14</v>
      </c>
      <c r="G14" s="37">
        <f t="shared" si="0"/>
        <v>27</v>
      </c>
      <c r="H14" s="90">
        <f t="shared" si="1"/>
        <v>11.111111111111111</v>
      </c>
      <c r="I14" s="90">
        <f t="shared" si="2"/>
        <v>37.037037037037038</v>
      </c>
      <c r="J14" s="90">
        <f t="shared" si="3"/>
        <v>51.851851851851848</v>
      </c>
      <c r="K14" s="90">
        <v>11.1</v>
      </c>
      <c r="L14" s="90">
        <v>37</v>
      </c>
      <c r="M14" s="90">
        <v>51.9</v>
      </c>
    </row>
    <row r="15" spans="2:13" x14ac:dyDescent="0.25">
      <c r="C15" s="37" t="s">
        <v>16</v>
      </c>
      <c r="D15" s="37">
        <v>14</v>
      </c>
      <c r="E15" s="37">
        <v>1</v>
      </c>
      <c r="F15" s="37">
        <v>8</v>
      </c>
      <c r="G15" s="37">
        <f t="shared" si="0"/>
        <v>23</v>
      </c>
      <c r="H15" s="90">
        <f t="shared" si="1"/>
        <v>60.869565217391312</v>
      </c>
      <c r="I15" s="90">
        <f t="shared" si="2"/>
        <v>4.3478260869565215</v>
      </c>
      <c r="J15" s="90">
        <f t="shared" si="3"/>
        <v>34.782608695652172</v>
      </c>
      <c r="K15" s="90">
        <v>60.9</v>
      </c>
      <c r="L15" s="90">
        <v>4.3</v>
      </c>
      <c r="M15" s="90">
        <v>34.799999999999997</v>
      </c>
    </row>
    <row r="16" spans="2:13" x14ac:dyDescent="0.25">
      <c r="C16" s="37" t="s">
        <v>17</v>
      </c>
      <c r="D16" s="37">
        <v>2</v>
      </c>
      <c r="E16" s="37">
        <v>3</v>
      </c>
      <c r="F16" s="37">
        <v>1</v>
      </c>
      <c r="G16" s="37">
        <f t="shared" si="0"/>
        <v>6</v>
      </c>
      <c r="H16" s="90">
        <f t="shared" si="1"/>
        <v>33.333333333333329</v>
      </c>
      <c r="I16" s="90">
        <f t="shared" si="2"/>
        <v>50</v>
      </c>
      <c r="J16" s="90">
        <f t="shared" si="3"/>
        <v>16.666666666666664</v>
      </c>
      <c r="K16" s="90">
        <v>33.299999999999997</v>
      </c>
      <c r="L16" s="90">
        <v>50</v>
      </c>
      <c r="M16" s="90">
        <v>16.7</v>
      </c>
    </row>
    <row r="17" spans="2:13" x14ac:dyDescent="0.25">
      <c r="C17" s="37" t="s">
        <v>18</v>
      </c>
      <c r="D17" s="37">
        <v>0</v>
      </c>
      <c r="E17" s="37">
        <v>5</v>
      </c>
      <c r="F17" s="37">
        <v>2</v>
      </c>
      <c r="G17" s="37">
        <f t="shared" si="0"/>
        <v>7</v>
      </c>
      <c r="H17" s="90">
        <f t="shared" si="1"/>
        <v>0</v>
      </c>
      <c r="I17" s="90">
        <f t="shared" si="2"/>
        <v>71.428571428571431</v>
      </c>
      <c r="J17" s="90">
        <f t="shared" si="3"/>
        <v>28.571428571428569</v>
      </c>
      <c r="K17" s="90">
        <v>0</v>
      </c>
      <c r="L17" s="90">
        <v>71.400000000000006</v>
      </c>
      <c r="M17" s="90">
        <v>28.6</v>
      </c>
    </row>
    <row r="18" spans="2:13" x14ac:dyDescent="0.25">
      <c r="B18" s="37" t="s">
        <v>19</v>
      </c>
      <c r="C18" s="37" t="s">
        <v>23</v>
      </c>
      <c r="D18" s="37">
        <v>2</v>
      </c>
      <c r="E18" s="37">
        <v>34</v>
      </c>
      <c r="F18" s="37">
        <v>4</v>
      </c>
      <c r="G18" s="37">
        <f t="shared" si="0"/>
        <v>40</v>
      </c>
      <c r="H18" s="90">
        <f t="shared" si="1"/>
        <v>5</v>
      </c>
      <c r="I18" s="90">
        <f t="shared" si="2"/>
        <v>85</v>
      </c>
      <c r="J18" s="90">
        <f t="shared" si="3"/>
        <v>10</v>
      </c>
      <c r="K18" s="90">
        <v>5</v>
      </c>
      <c r="L18" s="90">
        <v>85</v>
      </c>
      <c r="M18" s="90">
        <v>10</v>
      </c>
    </row>
    <row r="19" spans="2:13" x14ac:dyDescent="0.25">
      <c r="C19" s="37" t="s">
        <v>22</v>
      </c>
      <c r="D19" s="37">
        <v>34</v>
      </c>
      <c r="E19" s="37">
        <v>5</v>
      </c>
      <c r="F19" s="37">
        <v>1</v>
      </c>
      <c r="G19" s="37">
        <f t="shared" si="0"/>
        <v>40</v>
      </c>
      <c r="H19" s="90">
        <f t="shared" si="1"/>
        <v>85</v>
      </c>
      <c r="I19" s="90">
        <f t="shared" si="2"/>
        <v>12.5</v>
      </c>
      <c r="J19" s="90">
        <f t="shared" si="3"/>
        <v>2.5</v>
      </c>
      <c r="K19" s="90">
        <v>85</v>
      </c>
      <c r="L19" s="90">
        <v>12.5</v>
      </c>
      <c r="M19" s="90">
        <v>2.5</v>
      </c>
    </row>
    <row r="20" spans="2:13" x14ac:dyDescent="0.25">
      <c r="C20" s="37" t="s">
        <v>21</v>
      </c>
      <c r="D20" s="37">
        <v>3</v>
      </c>
      <c r="E20" s="37">
        <v>1</v>
      </c>
      <c r="F20" s="37">
        <v>1</v>
      </c>
      <c r="G20" s="37">
        <f t="shared" si="0"/>
        <v>5</v>
      </c>
      <c r="H20" s="90">
        <f t="shared" si="1"/>
        <v>60</v>
      </c>
      <c r="I20" s="90">
        <f t="shared" si="2"/>
        <v>20</v>
      </c>
      <c r="J20" s="90">
        <f t="shared" si="3"/>
        <v>20</v>
      </c>
      <c r="K20" s="90">
        <v>60</v>
      </c>
      <c r="L20" s="90">
        <v>20</v>
      </c>
      <c r="M20" s="90">
        <v>20</v>
      </c>
    </row>
    <row r="21" spans="2:13" x14ac:dyDescent="0.25">
      <c r="C21" s="37" t="s">
        <v>20</v>
      </c>
      <c r="D21" s="37">
        <v>5</v>
      </c>
      <c r="E21" s="37">
        <v>2</v>
      </c>
      <c r="F21" s="37">
        <v>8</v>
      </c>
      <c r="G21" s="37">
        <f t="shared" si="0"/>
        <v>15</v>
      </c>
      <c r="H21" s="90">
        <f t="shared" si="1"/>
        <v>33.333333333333329</v>
      </c>
      <c r="I21" s="90">
        <f t="shared" si="2"/>
        <v>13.333333333333334</v>
      </c>
      <c r="J21" s="90">
        <f t="shared" si="3"/>
        <v>53.333333333333336</v>
      </c>
      <c r="K21" s="90">
        <v>33.299999999999997</v>
      </c>
      <c r="L21" s="90">
        <v>13.3</v>
      </c>
      <c r="M21" s="90">
        <v>53.3</v>
      </c>
    </row>
    <row r="22" spans="2:13" x14ac:dyDescent="0.25">
      <c r="B22" s="37" t="s">
        <v>24</v>
      </c>
      <c r="C22" s="37" t="s">
        <v>25</v>
      </c>
      <c r="D22" s="37">
        <v>0</v>
      </c>
      <c r="E22" s="37">
        <v>1</v>
      </c>
      <c r="F22" s="37">
        <v>0</v>
      </c>
      <c r="G22" s="37">
        <f t="shared" si="0"/>
        <v>1</v>
      </c>
      <c r="H22" s="90">
        <f t="shared" si="1"/>
        <v>0</v>
      </c>
      <c r="I22" s="90">
        <f t="shared" si="2"/>
        <v>100</v>
      </c>
      <c r="J22" s="90">
        <f t="shared" si="3"/>
        <v>0</v>
      </c>
      <c r="K22" s="90">
        <v>0</v>
      </c>
      <c r="L22" s="90">
        <v>100</v>
      </c>
      <c r="M22" s="90">
        <v>0</v>
      </c>
    </row>
    <row r="23" spans="2:13" x14ac:dyDescent="0.25">
      <c r="C23" s="37" t="s">
        <v>26</v>
      </c>
      <c r="D23" s="37">
        <v>1</v>
      </c>
      <c r="E23" s="37">
        <v>0</v>
      </c>
      <c r="F23" s="37">
        <v>0</v>
      </c>
      <c r="G23" s="37">
        <f t="shared" si="0"/>
        <v>1</v>
      </c>
      <c r="H23" s="90">
        <f t="shared" si="1"/>
        <v>100</v>
      </c>
      <c r="I23" s="90">
        <f t="shared" si="2"/>
        <v>0</v>
      </c>
      <c r="J23" s="90">
        <f t="shared" si="3"/>
        <v>0</v>
      </c>
      <c r="K23" s="90">
        <v>100</v>
      </c>
      <c r="L23" s="90">
        <v>0</v>
      </c>
      <c r="M23" s="90">
        <v>0</v>
      </c>
    </row>
    <row r="24" spans="2:13" x14ac:dyDescent="0.25">
      <c r="C24" s="37" t="s">
        <v>27</v>
      </c>
      <c r="D24" s="37">
        <v>21</v>
      </c>
      <c r="E24" s="37">
        <v>0</v>
      </c>
      <c r="F24" s="37">
        <v>1</v>
      </c>
      <c r="G24" s="37">
        <f t="shared" si="0"/>
        <v>22</v>
      </c>
      <c r="H24" s="90">
        <f t="shared" si="1"/>
        <v>95.454545454545453</v>
      </c>
      <c r="I24" s="90">
        <f t="shared" si="2"/>
        <v>0</v>
      </c>
      <c r="J24" s="90">
        <f t="shared" si="3"/>
        <v>4.5454545454545459</v>
      </c>
      <c r="K24" s="90">
        <v>95.5</v>
      </c>
      <c r="L24" s="90">
        <v>0</v>
      </c>
      <c r="M24" s="90">
        <v>4.5</v>
      </c>
    </row>
    <row r="25" spans="2:13" x14ac:dyDescent="0.25">
      <c r="C25" s="37" t="s">
        <v>28</v>
      </c>
      <c r="D25" s="37">
        <v>26</v>
      </c>
      <c r="E25" s="37">
        <v>6</v>
      </c>
      <c r="F25" s="37">
        <v>10</v>
      </c>
      <c r="G25" s="37">
        <f t="shared" si="0"/>
        <v>42</v>
      </c>
      <c r="H25" s="90">
        <f t="shared" si="1"/>
        <v>61.904761904761905</v>
      </c>
      <c r="I25" s="90">
        <f t="shared" si="2"/>
        <v>14.285714285714285</v>
      </c>
      <c r="J25" s="90">
        <f t="shared" si="3"/>
        <v>23.809523809523807</v>
      </c>
      <c r="K25" s="90">
        <v>61.9</v>
      </c>
      <c r="L25" s="90">
        <v>14.3</v>
      </c>
      <c r="M25" s="90">
        <v>23.8</v>
      </c>
    </row>
    <row r="26" spans="2:13" x14ac:dyDescent="0.25">
      <c r="C26" s="37" t="s">
        <v>29</v>
      </c>
      <c r="D26" s="37">
        <v>5</v>
      </c>
      <c r="E26" s="37">
        <v>0</v>
      </c>
      <c r="F26" s="37">
        <v>0</v>
      </c>
      <c r="G26" s="37">
        <f t="shared" si="0"/>
        <v>5</v>
      </c>
      <c r="H26" s="90">
        <f t="shared" si="1"/>
        <v>100</v>
      </c>
      <c r="I26" s="90">
        <f t="shared" si="2"/>
        <v>0</v>
      </c>
      <c r="J26" s="90">
        <f t="shared" si="3"/>
        <v>0</v>
      </c>
      <c r="K26" s="90">
        <v>100</v>
      </c>
      <c r="L26" s="90">
        <v>0</v>
      </c>
      <c r="M26" s="90">
        <v>0</v>
      </c>
    </row>
    <row r="27" spans="2:13" x14ac:dyDescent="0.25">
      <c r="B27" s="37" t="s">
        <v>30</v>
      </c>
      <c r="C27" s="37" t="s">
        <v>31</v>
      </c>
      <c r="D27" s="37">
        <v>1</v>
      </c>
      <c r="E27" s="37">
        <v>3</v>
      </c>
      <c r="F27" s="37">
        <v>0</v>
      </c>
      <c r="G27" s="37">
        <f t="shared" si="0"/>
        <v>4</v>
      </c>
      <c r="H27" s="90">
        <f t="shared" si="1"/>
        <v>25</v>
      </c>
      <c r="I27" s="90">
        <f t="shared" si="2"/>
        <v>75</v>
      </c>
      <c r="J27" s="90">
        <f t="shared" si="3"/>
        <v>0</v>
      </c>
      <c r="K27" s="90">
        <v>25</v>
      </c>
      <c r="L27" s="90">
        <v>75</v>
      </c>
      <c r="M27" s="90">
        <v>0</v>
      </c>
    </row>
    <row r="28" spans="2:13" x14ac:dyDescent="0.25">
      <c r="C28" s="37" t="s">
        <v>35</v>
      </c>
      <c r="D28" s="37">
        <v>21</v>
      </c>
      <c r="E28" s="37">
        <v>0</v>
      </c>
      <c r="F28" s="37">
        <v>0</v>
      </c>
      <c r="G28" s="37">
        <f t="shared" si="0"/>
        <v>21</v>
      </c>
      <c r="H28" s="90">
        <f t="shared" si="1"/>
        <v>100</v>
      </c>
      <c r="I28" s="90">
        <f t="shared" si="2"/>
        <v>0</v>
      </c>
      <c r="J28" s="90">
        <f t="shared" si="3"/>
        <v>0</v>
      </c>
      <c r="K28" s="90">
        <v>100</v>
      </c>
      <c r="L28" s="90">
        <v>0</v>
      </c>
      <c r="M28" s="90">
        <v>0</v>
      </c>
    </row>
    <row r="29" spans="2:13" x14ac:dyDescent="0.25">
      <c r="C29" s="37" t="s">
        <v>32</v>
      </c>
      <c r="D29" s="37">
        <v>6</v>
      </c>
      <c r="E29" s="37">
        <v>0</v>
      </c>
      <c r="F29" s="37">
        <v>0</v>
      </c>
      <c r="G29" s="37">
        <f t="shared" si="0"/>
        <v>6</v>
      </c>
      <c r="H29" s="90">
        <f t="shared" si="1"/>
        <v>100</v>
      </c>
      <c r="I29" s="90">
        <f t="shared" si="2"/>
        <v>0</v>
      </c>
      <c r="J29" s="90">
        <f t="shared" si="3"/>
        <v>0</v>
      </c>
      <c r="K29" s="90">
        <v>100</v>
      </c>
      <c r="L29" s="90">
        <v>0</v>
      </c>
      <c r="M29" s="90">
        <v>0</v>
      </c>
    </row>
    <row r="30" spans="2:13" x14ac:dyDescent="0.25">
      <c r="C30" s="37" t="s">
        <v>33</v>
      </c>
      <c r="D30" s="37">
        <v>5</v>
      </c>
      <c r="E30" s="37">
        <v>4</v>
      </c>
      <c r="F30" s="37">
        <v>1</v>
      </c>
      <c r="G30" s="37">
        <f t="shared" si="0"/>
        <v>10</v>
      </c>
      <c r="H30" s="90">
        <f t="shared" si="1"/>
        <v>50</v>
      </c>
      <c r="I30" s="90">
        <f t="shared" si="2"/>
        <v>40</v>
      </c>
      <c r="J30" s="90">
        <f t="shared" si="3"/>
        <v>10</v>
      </c>
      <c r="K30" s="90">
        <v>50</v>
      </c>
      <c r="L30" s="90">
        <v>40</v>
      </c>
      <c r="M30" s="90">
        <v>10</v>
      </c>
    </row>
    <row r="31" spans="2:13" x14ac:dyDescent="0.25">
      <c r="C31" s="37" t="s">
        <v>34</v>
      </c>
      <c r="D31" s="37">
        <v>9</v>
      </c>
      <c r="E31" s="37">
        <v>2</v>
      </c>
      <c r="F31" s="37">
        <v>0</v>
      </c>
      <c r="G31" s="37">
        <f t="shared" si="0"/>
        <v>11</v>
      </c>
      <c r="H31" s="90">
        <f t="shared" si="1"/>
        <v>81.818181818181827</v>
      </c>
      <c r="I31" s="90">
        <f t="shared" si="2"/>
        <v>18.181818181818183</v>
      </c>
      <c r="J31" s="90">
        <f t="shared" si="3"/>
        <v>0</v>
      </c>
      <c r="K31" s="90">
        <v>81.8</v>
      </c>
      <c r="L31" s="90">
        <v>18.2</v>
      </c>
      <c r="M31" s="90">
        <v>0</v>
      </c>
    </row>
    <row r="32" spans="2:13" x14ac:dyDescent="0.25">
      <c r="B32" s="37" t="s">
        <v>36</v>
      </c>
      <c r="C32" s="37" t="s">
        <v>37</v>
      </c>
      <c r="D32" s="37">
        <v>8</v>
      </c>
      <c r="E32" s="37">
        <v>5</v>
      </c>
      <c r="F32" s="37">
        <v>0</v>
      </c>
      <c r="G32" s="37">
        <f t="shared" si="0"/>
        <v>13</v>
      </c>
      <c r="H32" s="90">
        <f t="shared" si="1"/>
        <v>61.53846153846154</v>
      </c>
      <c r="I32" s="90">
        <f t="shared" si="2"/>
        <v>38.461538461538467</v>
      </c>
      <c r="J32" s="90">
        <f t="shared" si="3"/>
        <v>0</v>
      </c>
      <c r="K32" s="90">
        <v>61.5</v>
      </c>
      <c r="L32" s="90">
        <v>38.5</v>
      </c>
      <c r="M32" s="90">
        <v>0</v>
      </c>
    </row>
    <row r="33" spans="2:13" x14ac:dyDescent="0.25">
      <c r="C33" s="37" t="s">
        <v>38</v>
      </c>
      <c r="D33" s="37">
        <v>8</v>
      </c>
      <c r="E33" s="37">
        <v>6</v>
      </c>
      <c r="F33" s="37">
        <v>1</v>
      </c>
      <c r="G33" s="37">
        <f t="shared" si="0"/>
        <v>15</v>
      </c>
      <c r="H33" s="90">
        <f t="shared" si="1"/>
        <v>53.333333333333336</v>
      </c>
      <c r="I33" s="90">
        <f t="shared" si="2"/>
        <v>40</v>
      </c>
      <c r="J33" s="90">
        <f t="shared" si="3"/>
        <v>6.666666666666667</v>
      </c>
      <c r="K33" s="90">
        <v>53.3</v>
      </c>
      <c r="L33" s="90">
        <v>40</v>
      </c>
      <c r="M33" s="90">
        <v>6.7</v>
      </c>
    </row>
    <row r="34" spans="2:13" x14ac:dyDescent="0.25">
      <c r="C34" s="37" t="s">
        <v>39</v>
      </c>
      <c r="D34" s="37">
        <v>5</v>
      </c>
      <c r="E34" s="37">
        <v>13</v>
      </c>
      <c r="F34" s="37">
        <v>5</v>
      </c>
      <c r="G34" s="37">
        <f t="shared" si="0"/>
        <v>23</v>
      </c>
      <c r="H34" s="90">
        <f t="shared" si="1"/>
        <v>21.739130434782609</v>
      </c>
      <c r="I34" s="90">
        <f t="shared" si="2"/>
        <v>56.521739130434781</v>
      </c>
      <c r="J34" s="90">
        <f t="shared" si="3"/>
        <v>21.739130434782609</v>
      </c>
      <c r="K34" s="90">
        <v>21.7</v>
      </c>
      <c r="L34" s="90">
        <v>56.5</v>
      </c>
      <c r="M34" s="90">
        <v>21.7</v>
      </c>
    </row>
    <row r="35" spans="2:13" x14ac:dyDescent="0.25">
      <c r="C35" s="37" t="s">
        <v>40</v>
      </c>
      <c r="D35" s="37">
        <v>2</v>
      </c>
      <c r="E35" s="37">
        <v>0</v>
      </c>
      <c r="F35" s="37">
        <v>3</v>
      </c>
      <c r="G35" s="37">
        <f t="shared" si="0"/>
        <v>5</v>
      </c>
      <c r="H35" s="90">
        <f t="shared" si="1"/>
        <v>40</v>
      </c>
      <c r="I35" s="90">
        <f t="shared" si="2"/>
        <v>0</v>
      </c>
      <c r="J35" s="90">
        <f t="shared" si="3"/>
        <v>60</v>
      </c>
      <c r="K35" s="90">
        <v>40</v>
      </c>
      <c r="L35" s="90">
        <v>0</v>
      </c>
      <c r="M35" s="90">
        <v>60</v>
      </c>
    </row>
    <row r="36" spans="2:13" x14ac:dyDescent="0.25">
      <c r="B36" s="37" t="s">
        <v>41</v>
      </c>
      <c r="C36" s="37" t="s">
        <v>44</v>
      </c>
      <c r="D36" s="37">
        <v>2</v>
      </c>
      <c r="E36" s="37">
        <v>7</v>
      </c>
      <c r="F36" s="37">
        <v>0</v>
      </c>
      <c r="G36" s="37">
        <f t="shared" si="0"/>
        <v>9</v>
      </c>
      <c r="H36" s="90">
        <f t="shared" si="1"/>
        <v>22.222222222222221</v>
      </c>
      <c r="I36" s="90">
        <f t="shared" si="2"/>
        <v>77.777777777777786</v>
      </c>
      <c r="J36" s="90">
        <f t="shared" si="3"/>
        <v>0</v>
      </c>
      <c r="K36" s="90">
        <v>22.2</v>
      </c>
      <c r="L36" s="90">
        <v>77.8</v>
      </c>
      <c r="M36" s="90">
        <v>0</v>
      </c>
    </row>
    <row r="37" spans="2:13" x14ac:dyDescent="0.25">
      <c r="C37" s="37" t="s">
        <v>42</v>
      </c>
      <c r="D37" s="37">
        <v>3</v>
      </c>
      <c r="E37" s="37">
        <v>11</v>
      </c>
      <c r="F37" s="37">
        <v>8</v>
      </c>
      <c r="G37" s="37">
        <f t="shared" si="0"/>
        <v>22</v>
      </c>
      <c r="H37" s="90">
        <f t="shared" si="1"/>
        <v>13.636363636363635</v>
      </c>
      <c r="I37" s="90">
        <f t="shared" si="2"/>
        <v>50</v>
      </c>
      <c r="J37" s="90">
        <f t="shared" si="3"/>
        <v>36.363636363636367</v>
      </c>
      <c r="K37" s="90">
        <v>13.6</v>
      </c>
      <c r="L37" s="90">
        <v>50</v>
      </c>
      <c r="M37" s="90">
        <v>36.700000000000003</v>
      </c>
    </row>
    <row r="38" spans="2:13" x14ac:dyDescent="0.25">
      <c r="C38" s="37" t="s">
        <v>43</v>
      </c>
      <c r="D38" s="37">
        <v>7</v>
      </c>
      <c r="E38" s="37">
        <v>325</v>
      </c>
      <c r="F38" s="37">
        <v>138</v>
      </c>
      <c r="G38" s="37">
        <f t="shared" si="0"/>
        <v>470</v>
      </c>
      <c r="H38" s="90">
        <f t="shared" si="1"/>
        <v>1.4893617021276597</v>
      </c>
      <c r="I38" s="90">
        <f t="shared" si="2"/>
        <v>69.148936170212778</v>
      </c>
      <c r="J38" s="90">
        <f t="shared" si="3"/>
        <v>29.361702127659573</v>
      </c>
      <c r="K38" s="90">
        <v>1.5</v>
      </c>
      <c r="L38" s="90">
        <v>69.099999999999994</v>
      </c>
      <c r="M38" s="90">
        <v>29.4</v>
      </c>
    </row>
    <row r="39" spans="2:13" x14ac:dyDescent="0.25">
      <c r="B39" s="37" t="s">
        <v>45</v>
      </c>
      <c r="C39" s="37" t="s">
        <v>46</v>
      </c>
      <c r="D39" s="37">
        <v>3</v>
      </c>
      <c r="E39" s="37">
        <v>7</v>
      </c>
      <c r="F39" s="37">
        <v>0</v>
      </c>
      <c r="G39" s="37">
        <f t="shared" si="0"/>
        <v>10</v>
      </c>
      <c r="H39" s="90">
        <f t="shared" si="1"/>
        <v>30</v>
      </c>
      <c r="I39" s="90">
        <f t="shared" si="2"/>
        <v>70</v>
      </c>
      <c r="J39" s="90">
        <f t="shared" si="3"/>
        <v>0</v>
      </c>
      <c r="K39" s="90">
        <v>30</v>
      </c>
      <c r="L39" s="90">
        <v>70</v>
      </c>
      <c r="M39" s="90">
        <v>0</v>
      </c>
    </row>
    <row r="40" spans="2:13" x14ac:dyDescent="0.25">
      <c r="C40" s="37" t="s">
        <v>47</v>
      </c>
      <c r="D40" s="37">
        <v>3</v>
      </c>
      <c r="E40" s="37">
        <v>15</v>
      </c>
      <c r="F40" s="37">
        <v>16</v>
      </c>
      <c r="G40" s="37">
        <f t="shared" si="0"/>
        <v>34</v>
      </c>
      <c r="H40" s="90">
        <f t="shared" si="1"/>
        <v>8.8235294117647065</v>
      </c>
      <c r="I40" s="90">
        <f t="shared" si="2"/>
        <v>44.117647058823529</v>
      </c>
      <c r="J40" s="90">
        <f t="shared" si="3"/>
        <v>47.058823529411761</v>
      </c>
      <c r="K40" s="90">
        <v>8.8000000000000007</v>
      </c>
      <c r="L40" s="90">
        <v>44.1</v>
      </c>
      <c r="M40" s="90">
        <v>47.1</v>
      </c>
    </row>
    <row r="41" spans="2:13" x14ac:dyDescent="0.25">
      <c r="C41" s="37" t="s">
        <v>48</v>
      </c>
      <c r="D41" s="37">
        <v>10</v>
      </c>
      <c r="E41" s="37">
        <v>7</v>
      </c>
      <c r="F41" s="37">
        <v>1</v>
      </c>
      <c r="G41" s="37">
        <f t="shared" si="0"/>
        <v>18</v>
      </c>
      <c r="H41" s="90">
        <f t="shared" si="1"/>
        <v>55.555555555555557</v>
      </c>
      <c r="I41" s="90">
        <f t="shared" si="2"/>
        <v>38.888888888888893</v>
      </c>
      <c r="J41" s="90">
        <f t="shared" si="3"/>
        <v>5.5555555555555554</v>
      </c>
      <c r="K41" s="90">
        <v>5.5</v>
      </c>
      <c r="L41" s="90">
        <v>38.9</v>
      </c>
      <c r="M41" s="90">
        <v>5.5</v>
      </c>
    </row>
    <row r="42" spans="2:13" x14ac:dyDescent="0.25">
      <c r="B42" s="37" t="s">
        <v>49</v>
      </c>
      <c r="C42" s="37" t="s">
        <v>50</v>
      </c>
      <c r="D42" s="37">
        <v>45</v>
      </c>
      <c r="E42" s="37">
        <v>0</v>
      </c>
      <c r="F42" s="37">
        <v>0</v>
      </c>
      <c r="G42" s="37">
        <f t="shared" si="0"/>
        <v>45</v>
      </c>
      <c r="H42" s="90">
        <f t="shared" si="1"/>
        <v>100</v>
      </c>
      <c r="I42" s="90">
        <f t="shared" si="2"/>
        <v>0</v>
      </c>
      <c r="J42" s="90">
        <f t="shared" si="3"/>
        <v>0</v>
      </c>
      <c r="K42" s="90">
        <v>100</v>
      </c>
      <c r="L42" s="90">
        <v>0</v>
      </c>
      <c r="M42" s="90">
        <v>0</v>
      </c>
    </row>
    <row r="43" spans="2:13" x14ac:dyDescent="0.25">
      <c r="C43" s="37" t="s">
        <v>52</v>
      </c>
      <c r="D43" s="37">
        <v>7</v>
      </c>
      <c r="E43" s="37">
        <v>0</v>
      </c>
      <c r="F43" s="37">
        <v>0</v>
      </c>
      <c r="G43" s="37">
        <f t="shared" si="0"/>
        <v>7</v>
      </c>
      <c r="H43" s="90">
        <f t="shared" si="1"/>
        <v>100</v>
      </c>
      <c r="I43" s="90">
        <f t="shared" si="2"/>
        <v>0</v>
      </c>
      <c r="J43" s="90">
        <f t="shared" si="3"/>
        <v>0</v>
      </c>
      <c r="K43" s="90">
        <v>100</v>
      </c>
      <c r="L43" s="90">
        <v>0</v>
      </c>
      <c r="M43" s="90">
        <v>0</v>
      </c>
    </row>
    <row r="44" spans="2:13" x14ac:dyDescent="0.25">
      <c r="C44" s="37" t="s">
        <v>51</v>
      </c>
      <c r="D44" s="37">
        <v>0</v>
      </c>
      <c r="E44" s="37">
        <v>0</v>
      </c>
      <c r="F44" s="37">
        <v>2</v>
      </c>
      <c r="G44" s="37">
        <f t="shared" si="0"/>
        <v>2</v>
      </c>
      <c r="H44" s="90">
        <f t="shared" si="1"/>
        <v>0</v>
      </c>
      <c r="I44" s="90">
        <f t="shared" si="2"/>
        <v>0</v>
      </c>
      <c r="J44" s="90">
        <f t="shared" si="3"/>
        <v>100</v>
      </c>
      <c r="K44" s="90">
        <v>0</v>
      </c>
      <c r="L44" s="90">
        <v>0</v>
      </c>
      <c r="M44" s="90">
        <v>100</v>
      </c>
    </row>
    <row r="45" spans="2:13" x14ac:dyDescent="0.25">
      <c r="B45" s="37" t="s">
        <v>53</v>
      </c>
      <c r="C45" s="37" t="s">
        <v>54</v>
      </c>
      <c r="D45" s="37">
        <v>8</v>
      </c>
      <c r="E45" s="37">
        <v>5</v>
      </c>
      <c r="F45" s="37">
        <v>4</v>
      </c>
      <c r="G45" s="37">
        <f t="shared" si="0"/>
        <v>17</v>
      </c>
      <c r="H45" s="90">
        <f t="shared" si="1"/>
        <v>47.058823529411761</v>
      </c>
      <c r="I45" s="90">
        <f t="shared" si="2"/>
        <v>29.411764705882355</v>
      </c>
      <c r="J45" s="90">
        <f t="shared" si="3"/>
        <v>23.52941176470588</v>
      </c>
      <c r="K45" s="90">
        <v>47</v>
      </c>
      <c r="L45" s="90">
        <v>29.4</v>
      </c>
      <c r="M45" s="90">
        <v>23.5</v>
      </c>
    </row>
    <row r="46" spans="2:13" x14ac:dyDescent="0.25">
      <c r="C46" s="37" t="s">
        <v>55</v>
      </c>
      <c r="D46" s="37">
        <v>6</v>
      </c>
      <c r="E46" s="37">
        <v>52</v>
      </c>
      <c r="F46" s="37">
        <v>1</v>
      </c>
      <c r="G46" s="37">
        <f t="shared" si="0"/>
        <v>59</v>
      </c>
      <c r="H46" s="90">
        <f t="shared" si="1"/>
        <v>10.16949152542373</v>
      </c>
      <c r="I46" s="90">
        <f t="shared" si="2"/>
        <v>88.135593220338976</v>
      </c>
      <c r="J46" s="90">
        <f t="shared" si="3"/>
        <v>1.6949152542372881</v>
      </c>
      <c r="K46" s="90">
        <v>10.199999999999999</v>
      </c>
      <c r="L46" s="90">
        <v>88.1</v>
      </c>
      <c r="M46" s="90">
        <v>1.7</v>
      </c>
    </row>
    <row r="47" spans="2:13" x14ac:dyDescent="0.25">
      <c r="C47" s="37" t="s">
        <v>56</v>
      </c>
      <c r="D47" s="37">
        <v>3</v>
      </c>
      <c r="E47" s="37">
        <v>0</v>
      </c>
      <c r="F47" s="37">
        <v>0</v>
      </c>
      <c r="G47" s="37">
        <f t="shared" si="0"/>
        <v>3</v>
      </c>
      <c r="H47" s="90">
        <f t="shared" si="1"/>
        <v>100</v>
      </c>
      <c r="I47" s="90">
        <f t="shared" si="2"/>
        <v>0</v>
      </c>
      <c r="J47" s="90">
        <f t="shared" si="3"/>
        <v>0</v>
      </c>
      <c r="K47" s="90">
        <v>100</v>
      </c>
      <c r="L47" s="90">
        <v>0</v>
      </c>
      <c r="M47" s="90">
        <v>0</v>
      </c>
    </row>
    <row r="48" spans="2:13" x14ac:dyDescent="0.25">
      <c r="C48" s="37" t="s">
        <v>58</v>
      </c>
      <c r="D48" s="37">
        <v>1</v>
      </c>
      <c r="E48" s="37">
        <v>0</v>
      </c>
      <c r="F48" s="37">
        <v>0</v>
      </c>
      <c r="G48" s="37">
        <f t="shared" si="0"/>
        <v>1</v>
      </c>
      <c r="H48" s="90">
        <f t="shared" si="1"/>
        <v>100</v>
      </c>
      <c r="I48" s="90">
        <f t="shared" si="2"/>
        <v>0</v>
      </c>
      <c r="J48" s="90">
        <f t="shared" si="3"/>
        <v>0</v>
      </c>
      <c r="K48" s="90">
        <v>100</v>
      </c>
      <c r="L48" s="90">
        <v>0</v>
      </c>
      <c r="M48" s="90">
        <v>0</v>
      </c>
    </row>
    <row r="49" spans="2:13" x14ac:dyDescent="0.25">
      <c r="C49" s="37" t="s">
        <v>57</v>
      </c>
      <c r="D49" s="37">
        <v>3</v>
      </c>
      <c r="E49" s="37">
        <v>0</v>
      </c>
      <c r="F49" s="37">
        <v>1</v>
      </c>
      <c r="G49" s="37">
        <f t="shared" si="0"/>
        <v>4</v>
      </c>
      <c r="H49" s="90">
        <f t="shared" si="1"/>
        <v>75</v>
      </c>
      <c r="I49" s="90">
        <f t="shared" si="2"/>
        <v>0</v>
      </c>
      <c r="J49" s="90">
        <f t="shared" si="3"/>
        <v>25</v>
      </c>
      <c r="K49" s="90">
        <v>75</v>
      </c>
      <c r="L49" s="90">
        <v>0</v>
      </c>
      <c r="M49" s="90">
        <v>25</v>
      </c>
    </row>
    <row r="50" spans="2:13" x14ac:dyDescent="0.25">
      <c r="B50" s="37" t="s">
        <v>59</v>
      </c>
      <c r="C50" s="37" t="s">
        <v>60</v>
      </c>
      <c r="D50" s="37">
        <v>2</v>
      </c>
      <c r="E50" s="37">
        <v>2</v>
      </c>
      <c r="F50" s="37">
        <v>0</v>
      </c>
      <c r="G50" s="37">
        <f t="shared" si="0"/>
        <v>4</v>
      </c>
      <c r="H50" s="90">
        <f t="shared" si="1"/>
        <v>50</v>
      </c>
      <c r="I50" s="90">
        <f t="shared" si="2"/>
        <v>50</v>
      </c>
      <c r="J50" s="90">
        <f t="shared" si="3"/>
        <v>0</v>
      </c>
      <c r="K50" s="90">
        <v>50</v>
      </c>
      <c r="L50" s="90">
        <v>50</v>
      </c>
      <c r="M50" s="90">
        <v>0</v>
      </c>
    </row>
    <row r="51" spans="2:13" x14ac:dyDescent="0.25">
      <c r="C51" s="37" t="s">
        <v>61</v>
      </c>
      <c r="D51" s="37">
        <v>0</v>
      </c>
      <c r="E51" s="37">
        <v>6</v>
      </c>
      <c r="F51" s="37">
        <v>0</v>
      </c>
      <c r="G51" s="37">
        <f t="shared" si="0"/>
        <v>6</v>
      </c>
      <c r="H51" s="90">
        <f t="shared" si="1"/>
        <v>0</v>
      </c>
      <c r="I51" s="90">
        <f t="shared" si="2"/>
        <v>100</v>
      </c>
      <c r="J51" s="90">
        <f t="shared" si="3"/>
        <v>0</v>
      </c>
      <c r="K51" s="90">
        <v>0</v>
      </c>
      <c r="L51" s="90">
        <v>100</v>
      </c>
      <c r="M51" s="90">
        <v>0</v>
      </c>
    </row>
    <row r="52" spans="2:13" x14ac:dyDescent="0.25">
      <c r="C52" s="37" t="s">
        <v>62</v>
      </c>
      <c r="D52" s="37">
        <v>0</v>
      </c>
      <c r="E52" s="37">
        <v>1</v>
      </c>
      <c r="F52" s="37">
        <v>0</v>
      </c>
      <c r="G52" s="37">
        <f t="shared" si="0"/>
        <v>1</v>
      </c>
      <c r="H52" s="90">
        <f t="shared" si="1"/>
        <v>0</v>
      </c>
      <c r="I52" s="90">
        <f t="shared" si="2"/>
        <v>100</v>
      </c>
      <c r="J52" s="90">
        <f t="shared" si="3"/>
        <v>0</v>
      </c>
      <c r="K52" s="90">
        <v>0</v>
      </c>
      <c r="L52" s="90">
        <v>100</v>
      </c>
      <c r="M52" s="90">
        <v>0</v>
      </c>
    </row>
    <row r="53" spans="2:13" x14ac:dyDescent="0.25">
      <c r="C53" s="37" t="s">
        <v>63</v>
      </c>
      <c r="D53" s="37">
        <v>14</v>
      </c>
      <c r="E53" s="37">
        <v>6</v>
      </c>
      <c r="F53" s="37">
        <v>0</v>
      </c>
      <c r="G53" s="37">
        <f t="shared" si="0"/>
        <v>20</v>
      </c>
      <c r="H53" s="90">
        <f t="shared" si="1"/>
        <v>70</v>
      </c>
      <c r="I53" s="90">
        <f t="shared" si="2"/>
        <v>30</v>
      </c>
      <c r="J53" s="90">
        <f t="shared" si="3"/>
        <v>0</v>
      </c>
      <c r="K53" s="90">
        <v>70</v>
      </c>
      <c r="L53" s="90">
        <v>30</v>
      </c>
      <c r="M53" s="90">
        <v>0</v>
      </c>
    </row>
    <row r="54" spans="2:13" x14ac:dyDescent="0.25">
      <c r="C54" s="37" t="s">
        <v>64</v>
      </c>
      <c r="D54" s="37">
        <v>2</v>
      </c>
      <c r="E54" s="37">
        <v>24</v>
      </c>
      <c r="F54" s="37">
        <v>0</v>
      </c>
      <c r="G54" s="37">
        <f t="shared" si="0"/>
        <v>26</v>
      </c>
      <c r="H54" s="90">
        <f t="shared" si="1"/>
        <v>7.6923076923076925</v>
      </c>
      <c r="I54" s="90">
        <f t="shared" si="2"/>
        <v>92.307692307692307</v>
      </c>
      <c r="J54" s="90">
        <f t="shared" si="3"/>
        <v>0</v>
      </c>
      <c r="K54" s="90">
        <v>7.7</v>
      </c>
      <c r="L54" s="90">
        <v>92.3</v>
      </c>
      <c r="M54" s="90">
        <v>0</v>
      </c>
    </row>
    <row r="55" spans="2:13" x14ac:dyDescent="0.25">
      <c r="C55" s="37" t="s">
        <v>65</v>
      </c>
      <c r="D55" s="37">
        <v>0</v>
      </c>
      <c r="E55" s="37">
        <v>0</v>
      </c>
      <c r="F55" s="37">
        <v>0</v>
      </c>
      <c r="G55" s="37">
        <f t="shared" si="0"/>
        <v>0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90">
        <v>0</v>
      </c>
    </row>
    <row r="56" spans="2:13" x14ac:dyDescent="0.25">
      <c r="B56" s="37" t="s">
        <v>66</v>
      </c>
      <c r="C56" s="37" t="s">
        <v>72</v>
      </c>
      <c r="D56" s="37">
        <v>0</v>
      </c>
      <c r="E56" s="37">
        <v>0</v>
      </c>
      <c r="F56" s="37">
        <v>0</v>
      </c>
      <c r="G56" s="37">
        <f t="shared" si="0"/>
        <v>0</v>
      </c>
      <c r="H56" s="90">
        <v>0</v>
      </c>
      <c r="I56" s="90">
        <v>0</v>
      </c>
      <c r="J56" s="90">
        <v>0</v>
      </c>
      <c r="K56" s="90">
        <v>0</v>
      </c>
      <c r="L56" s="90">
        <v>0</v>
      </c>
      <c r="M56" s="90">
        <v>0</v>
      </c>
    </row>
    <row r="57" spans="2:13" x14ac:dyDescent="0.25">
      <c r="C57" s="37" t="s">
        <v>71</v>
      </c>
      <c r="D57" s="37">
        <v>0</v>
      </c>
      <c r="E57" s="37">
        <v>2</v>
      </c>
      <c r="F57" s="37">
        <v>0</v>
      </c>
      <c r="G57" s="37">
        <f t="shared" si="0"/>
        <v>2</v>
      </c>
      <c r="H57" s="90">
        <f t="shared" si="1"/>
        <v>0</v>
      </c>
      <c r="I57" s="90">
        <f t="shared" si="2"/>
        <v>100</v>
      </c>
      <c r="J57" s="90">
        <f t="shared" si="3"/>
        <v>0</v>
      </c>
      <c r="K57" s="90">
        <v>0</v>
      </c>
      <c r="L57" s="90">
        <v>100</v>
      </c>
      <c r="M57" s="90">
        <v>0</v>
      </c>
    </row>
    <row r="58" spans="2:13" x14ac:dyDescent="0.25">
      <c r="C58" s="37" t="s">
        <v>70</v>
      </c>
      <c r="D58" s="37">
        <v>4</v>
      </c>
      <c r="E58" s="37">
        <v>2</v>
      </c>
      <c r="F58" s="37">
        <v>0</v>
      </c>
      <c r="G58" s="37">
        <f t="shared" si="0"/>
        <v>6</v>
      </c>
      <c r="H58" s="90">
        <f t="shared" si="1"/>
        <v>66.666666666666657</v>
      </c>
      <c r="I58" s="90">
        <f t="shared" si="2"/>
        <v>33.333333333333329</v>
      </c>
      <c r="J58" s="90">
        <f t="shared" si="3"/>
        <v>0</v>
      </c>
      <c r="K58" s="90">
        <v>66.7</v>
      </c>
      <c r="L58" s="90">
        <v>33.299999999999997</v>
      </c>
      <c r="M58" s="90">
        <v>0</v>
      </c>
    </row>
    <row r="59" spans="2:13" x14ac:dyDescent="0.25">
      <c r="C59" s="37" t="s">
        <v>69</v>
      </c>
      <c r="D59" s="37">
        <v>0</v>
      </c>
      <c r="E59" s="37">
        <v>0</v>
      </c>
      <c r="F59" s="37">
        <v>0</v>
      </c>
      <c r="G59" s="37">
        <f t="shared" si="0"/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</row>
    <row r="60" spans="2:13" x14ac:dyDescent="0.25">
      <c r="C60" s="37" t="s">
        <v>68</v>
      </c>
      <c r="D60" s="37">
        <v>13</v>
      </c>
      <c r="E60" s="37">
        <v>33</v>
      </c>
      <c r="F60" s="37">
        <v>0</v>
      </c>
      <c r="G60" s="37">
        <f t="shared" si="0"/>
        <v>46</v>
      </c>
      <c r="H60" s="90">
        <f t="shared" si="1"/>
        <v>28.260869565217391</v>
      </c>
      <c r="I60" s="90">
        <f t="shared" si="2"/>
        <v>71.739130434782609</v>
      </c>
      <c r="J60" s="90">
        <f t="shared" si="3"/>
        <v>0</v>
      </c>
      <c r="K60" s="90">
        <v>28.3</v>
      </c>
      <c r="L60" s="90">
        <v>71.7</v>
      </c>
      <c r="M60" s="90">
        <v>0</v>
      </c>
    </row>
    <row r="61" spans="2:13" x14ac:dyDescent="0.25">
      <c r="C61" s="37" t="s">
        <v>67</v>
      </c>
      <c r="D61" s="37">
        <v>17</v>
      </c>
      <c r="E61" s="37">
        <v>0</v>
      </c>
      <c r="F61" s="37">
        <v>0</v>
      </c>
      <c r="G61" s="37">
        <f t="shared" si="0"/>
        <v>17</v>
      </c>
      <c r="H61" s="90">
        <f t="shared" si="1"/>
        <v>100</v>
      </c>
      <c r="I61" s="90">
        <f t="shared" si="2"/>
        <v>0</v>
      </c>
      <c r="J61" s="90">
        <f t="shared" si="3"/>
        <v>0</v>
      </c>
      <c r="K61" s="90">
        <v>100</v>
      </c>
      <c r="L61" s="90">
        <v>0</v>
      </c>
      <c r="M61" s="90">
        <v>0</v>
      </c>
    </row>
    <row r="62" spans="2:13" x14ac:dyDescent="0.25">
      <c r="B62" s="37" t="s">
        <v>73</v>
      </c>
      <c r="C62" s="37" t="s">
        <v>74</v>
      </c>
      <c r="D62" s="37">
        <v>96</v>
      </c>
      <c r="E62" s="37">
        <v>1</v>
      </c>
      <c r="F62" s="37">
        <v>0</v>
      </c>
      <c r="G62" s="37">
        <f t="shared" si="0"/>
        <v>97</v>
      </c>
      <c r="H62" s="90">
        <f t="shared" si="1"/>
        <v>98.969072164948457</v>
      </c>
      <c r="I62" s="90">
        <f t="shared" si="2"/>
        <v>1.0309278350515463</v>
      </c>
      <c r="J62" s="90">
        <f t="shared" si="3"/>
        <v>0</v>
      </c>
      <c r="K62" s="90">
        <v>99</v>
      </c>
      <c r="L62" s="90">
        <v>1</v>
      </c>
      <c r="M62" s="90">
        <v>0</v>
      </c>
    </row>
    <row r="63" spans="2:13" x14ac:dyDescent="0.25">
      <c r="C63" s="37" t="s">
        <v>75</v>
      </c>
      <c r="D63" s="37">
        <v>0</v>
      </c>
      <c r="E63" s="37">
        <v>0</v>
      </c>
      <c r="F63" s="37">
        <v>0</v>
      </c>
      <c r="G63" s="37">
        <f t="shared" si="0"/>
        <v>0</v>
      </c>
      <c r="H63" s="90">
        <v>0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</row>
    <row r="64" spans="2:13" x14ac:dyDescent="0.25">
      <c r="C64" s="37" t="s">
        <v>76</v>
      </c>
      <c r="D64" s="37">
        <v>0</v>
      </c>
      <c r="E64" s="37">
        <v>0</v>
      </c>
      <c r="F64" s="37">
        <v>0</v>
      </c>
      <c r="G64" s="37">
        <f t="shared" si="0"/>
        <v>0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0</v>
      </c>
    </row>
    <row r="65" spans="2:13" x14ac:dyDescent="0.25">
      <c r="B65" s="37" t="s">
        <v>77</v>
      </c>
      <c r="C65" s="37" t="s">
        <v>82</v>
      </c>
      <c r="D65" s="37">
        <v>77</v>
      </c>
      <c r="E65" s="37">
        <v>5</v>
      </c>
      <c r="F65" s="37">
        <v>0</v>
      </c>
      <c r="G65" s="37">
        <f t="shared" si="0"/>
        <v>82</v>
      </c>
      <c r="H65" s="90">
        <f t="shared" si="1"/>
        <v>93.902439024390233</v>
      </c>
      <c r="I65" s="90">
        <f t="shared" si="2"/>
        <v>6.0975609756097562</v>
      </c>
      <c r="J65" s="90">
        <f t="shared" si="3"/>
        <v>0</v>
      </c>
      <c r="K65" s="90">
        <v>93.9</v>
      </c>
      <c r="L65" s="90">
        <v>6.1</v>
      </c>
      <c r="M65" s="90">
        <v>0</v>
      </c>
    </row>
    <row r="66" spans="2:13" x14ac:dyDescent="0.25">
      <c r="C66" s="37" t="s">
        <v>83</v>
      </c>
      <c r="D66" s="37">
        <v>0</v>
      </c>
      <c r="E66" s="37">
        <v>4</v>
      </c>
      <c r="F66" s="37">
        <v>0</v>
      </c>
      <c r="G66" s="37">
        <f t="shared" si="0"/>
        <v>4</v>
      </c>
      <c r="H66" s="90">
        <f t="shared" si="1"/>
        <v>0</v>
      </c>
      <c r="I66" s="90">
        <f t="shared" si="2"/>
        <v>100</v>
      </c>
      <c r="J66" s="90">
        <f t="shared" si="3"/>
        <v>0</v>
      </c>
      <c r="K66" s="90">
        <v>0</v>
      </c>
      <c r="L66" s="90">
        <v>100</v>
      </c>
      <c r="M66" s="90">
        <v>0</v>
      </c>
    </row>
    <row r="67" spans="2:13" x14ac:dyDescent="0.25">
      <c r="C67" s="37" t="s">
        <v>84</v>
      </c>
      <c r="D67" s="37">
        <v>22</v>
      </c>
      <c r="E67" s="37">
        <v>2</v>
      </c>
      <c r="F67" s="37">
        <v>0</v>
      </c>
      <c r="G67" s="37">
        <f t="shared" ref="G67:G88" si="4">D67+E67+F67</f>
        <v>24</v>
      </c>
      <c r="H67" s="90">
        <f t="shared" ref="H67:H87" si="5">D67/G67*100</f>
        <v>91.666666666666657</v>
      </c>
      <c r="I67" s="90">
        <f t="shared" ref="I67:I87" si="6">E67/G67*100</f>
        <v>8.3333333333333321</v>
      </c>
      <c r="J67" s="90">
        <f t="shared" ref="J67:J87" si="7">F67/G67*100</f>
        <v>0</v>
      </c>
      <c r="K67" s="90">
        <v>91.7</v>
      </c>
      <c r="L67" s="90">
        <v>8.3000000000000007</v>
      </c>
      <c r="M67" s="90">
        <v>0</v>
      </c>
    </row>
    <row r="68" spans="2:13" x14ac:dyDescent="0.25">
      <c r="C68" s="37" t="s">
        <v>85</v>
      </c>
      <c r="D68" s="37">
        <v>2</v>
      </c>
      <c r="E68" s="37">
        <v>1</v>
      </c>
      <c r="F68" s="37">
        <v>0</v>
      </c>
      <c r="G68" s="37">
        <f t="shared" si="4"/>
        <v>3</v>
      </c>
      <c r="H68" s="90">
        <f t="shared" si="5"/>
        <v>66.666666666666657</v>
      </c>
      <c r="I68" s="90">
        <f t="shared" si="6"/>
        <v>33.333333333333329</v>
      </c>
      <c r="J68" s="90">
        <f t="shared" si="7"/>
        <v>0</v>
      </c>
      <c r="K68" s="90">
        <v>66.7</v>
      </c>
      <c r="L68" s="90">
        <v>33.299999999999997</v>
      </c>
      <c r="M68" s="90">
        <v>0</v>
      </c>
    </row>
    <row r="69" spans="2:13" x14ac:dyDescent="0.25">
      <c r="C69" s="37" t="s">
        <v>86</v>
      </c>
      <c r="D69" s="37">
        <v>1</v>
      </c>
      <c r="E69" s="37">
        <v>6</v>
      </c>
      <c r="F69" s="37">
        <v>0</v>
      </c>
      <c r="G69" s="37">
        <f t="shared" si="4"/>
        <v>7</v>
      </c>
      <c r="H69" s="90">
        <f t="shared" si="5"/>
        <v>14.285714285714285</v>
      </c>
      <c r="I69" s="90">
        <f t="shared" si="6"/>
        <v>85.714285714285708</v>
      </c>
      <c r="J69" s="90">
        <f t="shared" si="7"/>
        <v>0</v>
      </c>
      <c r="K69" s="90">
        <v>14.3</v>
      </c>
      <c r="L69" s="90">
        <v>85.7</v>
      </c>
      <c r="M69" s="90">
        <v>0</v>
      </c>
    </row>
    <row r="70" spans="2:13" x14ac:dyDescent="0.25">
      <c r="C70" s="37" t="s">
        <v>87</v>
      </c>
      <c r="D70" s="37">
        <v>1</v>
      </c>
      <c r="E70" s="37">
        <v>1</v>
      </c>
      <c r="F70" s="37">
        <v>0</v>
      </c>
      <c r="G70" s="37">
        <f t="shared" si="4"/>
        <v>2</v>
      </c>
      <c r="H70" s="90">
        <f t="shared" si="5"/>
        <v>50</v>
      </c>
      <c r="I70" s="90">
        <f t="shared" si="6"/>
        <v>50</v>
      </c>
      <c r="J70" s="90">
        <f t="shared" si="7"/>
        <v>0</v>
      </c>
      <c r="K70" s="90">
        <v>50</v>
      </c>
      <c r="L70" s="90">
        <v>50</v>
      </c>
      <c r="M70" s="90">
        <v>0</v>
      </c>
    </row>
    <row r="71" spans="2:13" x14ac:dyDescent="0.25">
      <c r="B71" s="37" t="s">
        <v>78</v>
      </c>
      <c r="C71" s="37" t="s">
        <v>88</v>
      </c>
      <c r="D71" s="37">
        <v>0</v>
      </c>
      <c r="E71" s="37">
        <v>0</v>
      </c>
      <c r="F71" s="37">
        <v>0</v>
      </c>
      <c r="G71" s="37">
        <f t="shared" si="4"/>
        <v>0</v>
      </c>
      <c r="H71" s="90">
        <v>0</v>
      </c>
      <c r="I71" s="90">
        <v>0</v>
      </c>
      <c r="J71" s="90">
        <v>0</v>
      </c>
      <c r="K71" s="90">
        <v>0</v>
      </c>
      <c r="L71" s="90">
        <v>0</v>
      </c>
      <c r="M71" s="90">
        <v>0</v>
      </c>
    </row>
    <row r="72" spans="2:13" x14ac:dyDescent="0.25">
      <c r="C72" s="37" t="s">
        <v>89</v>
      </c>
      <c r="D72" s="37">
        <v>0</v>
      </c>
      <c r="E72" s="37">
        <v>0</v>
      </c>
      <c r="F72" s="37">
        <v>0</v>
      </c>
      <c r="G72" s="37">
        <f t="shared" si="4"/>
        <v>0</v>
      </c>
      <c r="H72" s="90">
        <v>0</v>
      </c>
      <c r="I72" s="90">
        <v>0</v>
      </c>
      <c r="J72" s="90">
        <v>0</v>
      </c>
      <c r="K72" s="90">
        <v>0</v>
      </c>
      <c r="L72" s="90">
        <v>0</v>
      </c>
      <c r="M72" s="90">
        <v>0</v>
      </c>
    </row>
    <row r="73" spans="2:13" x14ac:dyDescent="0.25">
      <c r="C73" s="37" t="s">
        <v>90</v>
      </c>
      <c r="D73" s="37">
        <v>3</v>
      </c>
      <c r="E73" s="37">
        <v>4</v>
      </c>
      <c r="F73" s="37">
        <v>0</v>
      </c>
      <c r="G73" s="37">
        <f t="shared" si="4"/>
        <v>7</v>
      </c>
      <c r="H73" s="90">
        <f t="shared" si="5"/>
        <v>42.857142857142854</v>
      </c>
      <c r="I73" s="90">
        <f t="shared" si="6"/>
        <v>57.142857142857139</v>
      </c>
      <c r="J73" s="90">
        <f t="shared" si="7"/>
        <v>0</v>
      </c>
      <c r="K73" s="90">
        <v>42.9</v>
      </c>
      <c r="L73" s="90">
        <v>57.1</v>
      </c>
      <c r="M73" s="90">
        <v>0</v>
      </c>
    </row>
    <row r="74" spans="2:13" x14ac:dyDescent="0.25">
      <c r="C74" s="37" t="s">
        <v>91</v>
      </c>
      <c r="D74" s="37">
        <v>3</v>
      </c>
      <c r="E74" s="37">
        <v>1</v>
      </c>
      <c r="F74" s="37">
        <v>0</v>
      </c>
      <c r="G74" s="37">
        <f t="shared" si="4"/>
        <v>4</v>
      </c>
      <c r="H74" s="90">
        <f t="shared" si="5"/>
        <v>75</v>
      </c>
      <c r="I74" s="90">
        <f t="shared" si="6"/>
        <v>25</v>
      </c>
      <c r="J74" s="90">
        <f t="shared" si="7"/>
        <v>0</v>
      </c>
      <c r="K74" s="90">
        <v>75</v>
      </c>
      <c r="L74" s="90">
        <v>25</v>
      </c>
      <c r="M74" s="90">
        <v>0</v>
      </c>
    </row>
    <row r="75" spans="2:13" x14ac:dyDescent="0.25">
      <c r="C75" s="37" t="s">
        <v>104</v>
      </c>
      <c r="D75" s="37">
        <v>2</v>
      </c>
      <c r="E75" s="37">
        <v>1</v>
      </c>
      <c r="F75" s="37">
        <v>6</v>
      </c>
      <c r="G75" s="37">
        <f t="shared" si="4"/>
        <v>9</v>
      </c>
      <c r="H75" s="90">
        <f t="shared" si="5"/>
        <v>22.222222222222221</v>
      </c>
      <c r="I75" s="90">
        <f t="shared" si="6"/>
        <v>11.111111111111111</v>
      </c>
      <c r="J75" s="90">
        <f t="shared" si="7"/>
        <v>66.666666666666657</v>
      </c>
      <c r="K75" s="90">
        <v>22.2</v>
      </c>
      <c r="L75" s="90">
        <v>11.1</v>
      </c>
      <c r="M75" s="90">
        <v>66.7</v>
      </c>
    </row>
    <row r="76" spans="2:13" x14ac:dyDescent="0.25">
      <c r="B76" s="37" t="s">
        <v>79</v>
      </c>
      <c r="C76" s="37" t="s">
        <v>92</v>
      </c>
      <c r="D76" s="37">
        <v>3</v>
      </c>
      <c r="E76" s="37">
        <v>0</v>
      </c>
      <c r="F76" s="37">
        <v>0</v>
      </c>
      <c r="G76" s="37">
        <f t="shared" si="4"/>
        <v>3</v>
      </c>
      <c r="H76" s="90">
        <f t="shared" si="5"/>
        <v>100</v>
      </c>
      <c r="I76" s="90">
        <f t="shared" si="6"/>
        <v>0</v>
      </c>
      <c r="J76" s="90">
        <f t="shared" si="7"/>
        <v>0</v>
      </c>
      <c r="K76" s="90">
        <v>100</v>
      </c>
      <c r="L76" s="90">
        <v>0</v>
      </c>
      <c r="M76" s="90">
        <v>0</v>
      </c>
    </row>
    <row r="77" spans="2:13" x14ac:dyDescent="0.25">
      <c r="C77" s="37" t="s">
        <v>93</v>
      </c>
      <c r="D77" s="37">
        <v>0</v>
      </c>
      <c r="E77" s="37">
        <v>0</v>
      </c>
      <c r="F77" s="37">
        <v>0</v>
      </c>
      <c r="G77" s="37">
        <f t="shared" si="4"/>
        <v>0</v>
      </c>
      <c r="H77" s="90">
        <v>0</v>
      </c>
      <c r="I77" s="90">
        <v>0</v>
      </c>
      <c r="J77" s="90">
        <v>0</v>
      </c>
      <c r="K77" s="90">
        <v>0</v>
      </c>
      <c r="L77" s="90">
        <v>0</v>
      </c>
      <c r="M77" s="90">
        <v>0</v>
      </c>
    </row>
    <row r="78" spans="2:13" x14ac:dyDescent="0.25">
      <c r="C78" s="37" t="s">
        <v>90</v>
      </c>
      <c r="D78" s="37">
        <v>19</v>
      </c>
      <c r="E78" s="37">
        <v>2</v>
      </c>
      <c r="F78" s="37">
        <v>0</v>
      </c>
      <c r="G78" s="37">
        <f t="shared" si="4"/>
        <v>21</v>
      </c>
      <c r="H78" s="90">
        <f t="shared" si="5"/>
        <v>90.476190476190482</v>
      </c>
      <c r="I78" s="90">
        <f t="shared" si="6"/>
        <v>9.5238095238095237</v>
      </c>
      <c r="J78" s="90">
        <f t="shared" si="7"/>
        <v>0</v>
      </c>
      <c r="K78" s="90">
        <v>90.5</v>
      </c>
      <c r="L78" s="90">
        <v>9.5</v>
      </c>
      <c r="M78" s="90">
        <v>0</v>
      </c>
    </row>
    <row r="79" spans="2:13" x14ac:dyDescent="0.25">
      <c r="C79" s="37" t="s">
        <v>94</v>
      </c>
      <c r="D79" s="37">
        <v>0</v>
      </c>
      <c r="E79" s="37">
        <v>0</v>
      </c>
      <c r="F79" s="37">
        <v>0</v>
      </c>
      <c r="G79" s="37">
        <f t="shared" si="4"/>
        <v>0</v>
      </c>
      <c r="H79" s="90">
        <v>0</v>
      </c>
      <c r="I79" s="90">
        <v>0</v>
      </c>
      <c r="J79" s="90">
        <v>0</v>
      </c>
      <c r="K79" s="90">
        <v>0</v>
      </c>
      <c r="L79" s="90">
        <v>0</v>
      </c>
      <c r="M79" s="90">
        <v>0</v>
      </c>
    </row>
    <row r="80" spans="2:13" x14ac:dyDescent="0.25">
      <c r="C80" s="37" t="s">
        <v>95</v>
      </c>
      <c r="D80" s="37">
        <v>0</v>
      </c>
      <c r="E80" s="37">
        <v>0</v>
      </c>
      <c r="F80" s="37">
        <v>0</v>
      </c>
      <c r="G80" s="37">
        <f t="shared" si="4"/>
        <v>0</v>
      </c>
      <c r="H80" s="90">
        <v>0</v>
      </c>
      <c r="I80" s="90">
        <v>0</v>
      </c>
      <c r="J80" s="90">
        <v>0</v>
      </c>
      <c r="K80" s="90">
        <v>0</v>
      </c>
      <c r="L80" s="90">
        <v>0</v>
      </c>
      <c r="M80" s="90">
        <v>0</v>
      </c>
    </row>
    <row r="81" spans="2:13" x14ac:dyDescent="0.25">
      <c r="B81" s="37" t="s">
        <v>80</v>
      </c>
      <c r="C81" s="37" t="s">
        <v>96</v>
      </c>
      <c r="D81" s="37">
        <v>44</v>
      </c>
      <c r="E81" s="37">
        <v>12</v>
      </c>
      <c r="F81" s="37">
        <v>0</v>
      </c>
      <c r="G81" s="37">
        <f t="shared" si="4"/>
        <v>56</v>
      </c>
      <c r="H81" s="90">
        <f t="shared" si="5"/>
        <v>78.571428571428569</v>
      </c>
      <c r="I81" s="90">
        <f t="shared" si="6"/>
        <v>21.428571428571427</v>
      </c>
      <c r="J81" s="90">
        <f t="shared" si="7"/>
        <v>0</v>
      </c>
      <c r="K81" s="90">
        <v>78.599999999999994</v>
      </c>
      <c r="L81" s="90">
        <v>21.4</v>
      </c>
      <c r="M81" s="90">
        <v>0</v>
      </c>
    </row>
    <row r="82" spans="2:13" x14ac:dyDescent="0.25">
      <c r="C82" s="37" t="s">
        <v>97</v>
      </c>
      <c r="D82" s="37">
        <v>2</v>
      </c>
      <c r="E82" s="37">
        <v>0</v>
      </c>
      <c r="F82" s="37">
        <v>0</v>
      </c>
      <c r="G82" s="37">
        <f t="shared" si="4"/>
        <v>2</v>
      </c>
      <c r="H82" s="90">
        <f t="shared" si="5"/>
        <v>100</v>
      </c>
      <c r="I82" s="90">
        <f t="shared" si="6"/>
        <v>0</v>
      </c>
      <c r="J82" s="90">
        <f t="shared" si="7"/>
        <v>0</v>
      </c>
      <c r="K82" s="90">
        <v>100</v>
      </c>
      <c r="L82" s="90">
        <v>0</v>
      </c>
      <c r="M82" s="90">
        <v>0</v>
      </c>
    </row>
    <row r="83" spans="2:13" x14ac:dyDescent="0.25">
      <c r="C83" s="37" t="s">
        <v>98</v>
      </c>
      <c r="D83" s="37">
        <v>1</v>
      </c>
      <c r="E83" s="37">
        <v>1</v>
      </c>
      <c r="F83" s="37">
        <v>0</v>
      </c>
      <c r="G83" s="37">
        <f t="shared" si="4"/>
        <v>2</v>
      </c>
      <c r="H83" s="90">
        <f t="shared" si="5"/>
        <v>50</v>
      </c>
      <c r="I83" s="90">
        <f t="shared" si="6"/>
        <v>50</v>
      </c>
      <c r="J83" s="90">
        <f t="shared" si="7"/>
        <v>0</v>
      </c>
      <c r="K83" s="90">
        <v>50</v>
      </c>
      <c r="L83" s="90">
        <v>50</v>
      </c>
      <c r="M83" s="90">
        <v>0</v>
      </c>
    </row>
    <row r="84" spans="2:13" x14ac:dyDescent="0.25">
      <c r="C84" s="37" t="s">
        <v>99</v>
      </c>
      <c r="D84" s="37">
        <v>0</v>
      </c>
      <c r="E84" s="37">
        <v>0</v>
      </c>
      <c r="F84" s="37">
        <v>0</v>
      </c>
      <c r="G84" s="37">
        <f t="shared" si="4"/>
        <v>0</v>
      </c>
      <c r="H84" s="90">
        <v>0</v>
      </c>
      <c r="I84" s="90">
        <v>0</v>
      </c>
      <c r="J84" s="90">
        <v>0</v>
      </c>
      <c r="K84" s="90">
        <v>0</v>
      </c>
      <c r="L84" s="90">
        <v>0</v>
      </c>
      <c r="M84" s="90">
        <v>0</v>
      </c>
    </row>
    <row r="85" spans="2:13" x14ac:dyDescent="0.25">
      <c r="C85" s="37" t="s">
        <v>100</v>
      </c>
      <c r="D85" s="37">
        <v>6</v>
      </c>
      <c r="E85" s="37">
        <v>2</v>
      </c>
      <c r="F85" s="37">
        <v>0</v>
      </c>
      <c r="G85" s="37">
        <f t="shared" si="4"/>
        <v>8</v>
      </c>
      <c r="H85" s="90">
        <f t="shared" si="5"/>
        <v>75</v>
      </c>
      <c r="I85" s="90">
        <f t="shared" si="6"/>
        <v>25</v>
      </c>
      <c r="J85" s="90">
        <f t="shared" si="7"/>
        <v>0</v>
      </c>
      <c r="K85" s="90">
        <v>75</v>
      </c>
      <c r="L85" s="90">
        <v>25</v>
      </c>
      <c r="M85" s="90">
        <v>0</v>
      </c>
    </row>
    <row r="86" spans="2:13" x14ac:dyDescent="0.25">
      <c r="B86" s="37" t="s">
        <v>81</v>
      </c>
      <c r="C86" s="37" t="s">
        <v>101</v>
      </c>
      <c r="D86" s="37">
        <v>0</v>
      </c>
      <c r="E86" s="37">
        <v>22</v>
      </c>
      <c r="F86" s="37">
        <v>0</v>
      </c>
      <c r="G86" s="37">
        <f t="shared" si="4"/>
        <v>22</v>
      </c>
      <c r="H86" s="90">
        <f t="shared" si="5"/>
        <v>0</v>
      </c>
      <c r="I86" s="90">
        <f t="shared" si="6"/>
        <v>100</v>
      </c>
      <c r="J86" s="90">
        <f t="shared" si="7"/>
        <v>0</v>
      </c>
      <c r="K86" s="90">
        <v>0</v>
      </c>
      <c r="L86" s="90">
        <v>100</v>
      </c>
      <c r="M86" s="90">
        <v>0</v>
      </c>
    </row>
    <row r="87" spans="2:13" x14ac:dyDescent="0.25">
      <c r="C87" s="37" t="s">
        <v>102</v>
      </c>
      <c r="D87" s="37">
        <v>8</v>
      </c>
      <c r="E87" s="37">
        <v>15</v>
      </c>
      <c r="F87" s="37">
        <v>0</v>
      </c>
      <c r="G87" s="37">
        <f t="shared" si="4"/>
        <v>23</v>
      </c>
      <c r="H87" s="90">
        <f t="shared" si="5"/>
        <v>34.782608695652172</v>
      </c>
      <c r="I87" s="90">
        <f t="shared" si="6"/>
        <v>65.217391304347828</v>
      </c>
      <c r="J87" s="90">
        <f t="shared" si="7"/>
        <v>0</v>
      </c>
      <c r="K87" s="90">
        <v>34.799999999999997</v>
      </c>
      <c r="L87" s="90">
        <v>65.2</v>
      </c>
      <c r="M87" s="90">
        <v>0</v>
      </c>
    </row>
    <row r="88" spans="2:13" x14ac:dyDescent="0.25">
      <c r="C88" s="37" t="s">
        <v>103</v>
      </c>
      <c r="D88" s="37">
        <v>0</v>
      </c>
      <c r="E88" s="37">
        <v>0</v>
      </c>
      <c r="F88" s="37">
        <v>0</v>
      </c>
      <c r="G88" s="37">
        <f t="shared" si="4"/>
        <v>0</v>
      </c>
      <c r="H88" s="90">
        <v>0</v>
      </c>
      <c r="I88" s="90">
        <v>0</v>
      </c>
      <c r="J88" s="90">
        <v>0</v>
      </c>
      <c r="K88" s="90">
        <v>0</v>
      </c>
      <c r="L88" s="90">
        <v>0</v>
      </c>
      <c r="M88" s="90">
        <v>0</v>
      </c>
    </row>
    <row r="89" spans="2:13" s="40" customFormat="1" x14ac:dyDescent="0.25"/>
    <row r="93" spans="2:13" x14ac:dyDescent="0.25">
      <c r="B93" s="52" t="s">
        <v>457</v>
      </c>
    </row>
    <row r="94" spans="2:13" ht="204.75" customHeight="1" x14ac:dyDescent="0.25">
      <c r="B94" s="91" t="s">
        <v>444</v>
      </c>
    </row>
  </sheetData>
  <sheetProtection password="81F3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F67" zoomScale="70" zoomScaleNormal="70" workbookViewId="0">
      <selection activeCell="I27" sqref="I27"/>
    </sheetView>
  </sheetViews>
  <sheetFormatPr defaultRowHeight="15.75" x14ac:dyDescent="0.25"/>
  <cols>
    <col min="1" max="1" width="9.140625" style="39"/>
    <col min="2" max="2" width="26.5703125" style="39" customWidth="1"/>
    <col min="3" max="3" width="29" style="39" customWidth="1"/>
    <col min="4" max="4" width="24.28515625" style="39" customWidth="1"/>
    <col min="5" max="6" width="27.140625" style="39" customWidth="1"/>
    <col min="7" max="7" width="26.7109375" style="39" customWidth="1"/>
    <col min="8" max="8" width="27.28515625" style="39" customWidth="1"/>
    <col min="9" max="9" width="25.85546875" style="39" customWidth="1"/>
    <col min="10" max="10" width="24.85546875" style="39" customWidth="1"/>
    <col min="11" max="13" width="22.85546875" style="39" customWidth="1"/>
    <col min="14" max="14" width="18.5703125" style="39" customWidth="1"/>
    <col min="15" max="15" width="23.5703125" style="39" customWidth="1"/>
    <col min="16" max="16" width="25.7109375" style="39" customWidth="1"/>
    <col min="17" max="16384" width="9.140625" style="39"/>
  </cols>
  <sheetData>
    <row r="1" spans="2:16" s="42" customFormat="1" ht="92.25" customHeight="1" x14ac:dyDescent="0.25">
      <c r="B1" s="35" t="s">
        <v>105</v>
      </c>
      <c r="C1" s="35" t="s">
        <v>107</v>
      </c>
      <c r="D1" s="35" t="s">
        <v>301</v>
      </c>
      <c r="E1" s="35" t="s">
        <v>302</v>
      </c>
      <c r="F1" s="35" t="s">
        <v>303</v>
      </c>
      <c r="G1" s="35" t="s">
        <v>304</v>
      </c>
      <c r="H1" s="35" t="s">
        <v>305</v>
      </c>
      <c r="I1" s="35" t="s">
        <v>306</v>
      </c>
      <c r="J1" s="35" t="s">
        <v>307</v>
      </c>
      <c r="K1" s="35" t="s">
        <v>308</v>
      </c>
      <c r="L1" s="35" t="s">
        <v>309</v>
      </c>
      <c r="M1" s="35" t="s">
        <v>310</v>
      </c>
      <c r="N1" s="35" t="s">
        <v>311</v>
      </c>
      <c r="O1" s="86" t="s">
        <v>449</v>
      </c>
      <c r="P1" s="86" t="s">
        <v>450</v>
      </c>
    </row>
    <row r="2" spans="2:16" x14ac:dyDescent="0.25">
      <c r="B2" s="39" t="s">
        <v>0</v>
      </c>
      <c r="C2" s="45" t="s">
        <v>1</v>
      </c>
      <c r="D2" s="39">
        <v>35</v>
      </c>
      <c r="E2" s="39">
        <v>7</v>
      </c>
      <c r="F2" s="39">
        <f t="shared" ref="F2:F65" si="0">D2+E2</f>
        <v>42</v>
      </c>
      <c r="G2" s="39">
        <v>36</v>
      </c>
      <c r="H2" s="39">
        <v>7</v>
      </c>
      <c r="I2" s="39">
        <f t="shared" ref="I2:I65" si="1">G2+H2</f>
        <v>43</v>
      </c>
      <c r="J2" s="39">
        <v>382</v>
      </c>
      <c r="K2" s="39">
        <v>76</v>
      </c>
      <c r="L2" s="39">
        <f t="shared" ref="L2:L65" si="2">J2-K2</f>
        <v>306</v>
      </c>
      <c r="M2" s="39">
        <v>0</v>
      </c>
      <c r="N2" s="39">
        <v>0</v>
      </c>
      <c r="O2" s="87">
        <f t="shared" ref="O2:O65" si="3">I2/L2</f>
        <v>0.14052287581699346</v>
      </c>
      <c r="P2" s="88">
        <v>0.14052287581699346</v>
      </c>
    </row>
    <row r="3" spans="2:16" x14ac:dyDescent="0.25">
      <c r="C3" s="45" t="s">
        <v>2</v>
      </c>
      <c r="D3" s="39">
        <v>38</v>
      </c>
      <c r="E3" s="39">
        <v>4</v>
      </c>
      <c r="F3" s="39">
        <f t="shared" si="0"/>
        <v>42</v>
      </c>
      <c r="G3" s="39">
        <v>39</v>
      </c>
      <c r="H3" s="39">
        <v>4</v>
      </c>
      <c r="I3" s="39">
        <f t="shared" si="1"/>
        <v>43</v>
      </c>
      <c r="J3" s="39">
        <v>150</v>
      </c>
      <c r="K3" s="39">
        <v>17</v>
      </c>
      <c r="L3" s="39">
        <f t="shared" si="2"/>
        <v>133</v>
      </c>
      <c r="M3" s="39">
        <v>0</v>
      </c>
      <c r="N3" s="39">
        <v>0</v>
      </c>
      <c r="O3" s="87">
        <f t="shared" si="3"/>
        <v>0.32330827067669171</v>
      </c>
      <c r="P3" s="88">
        <v>0.32330827067669171</v>
      </c>
    </row>
    <row r="4" spans="2:16" x14ac:dyDescent="0.25">
      <c r="C4" s="45" t="s">
        <v>3</v>
      </c>
      <c r="D4" s="39">
        <v>50</v>
      </c>
      <c r="E4" s="39">
        <v>15</v>
      </c>
      <c r="F4" s="39">
        <f t="shared" si="0"/>
        <v>65</v>
      </c>
      <c r="G4" s="39">
        <v>50</v>
      </c>
      <c r="H4" s="39">
        <v>15</v>
      </c>
      <c r="I4" s="39">
        <f t="shared" si="1"/>
        <v>65</v>
      </c>
      <c r="J4" s="39">
        <v>269</v>
      </c>
      <c r="K4" s="39">
        <v>41</v>
      </c>
      <c r="L4" s="39">
        <f t="shared" si="2"/>
        <v>228</v>
      </c>
      <c r="M4" s="39">
        <v>3</v>
      </c>
      <c r="N4" s="39">
        <v>0</v>
      </c>
      <c r="O4" s="87">
        <f t="shared" si="3"/>
        <v>0.28508771929824561</v>
      </c>
      <c r="P4" s="88">
        <v>0.28508771929824561</v>
      </c>
    </row>
    <row r="5" spans="2:16" x14ac:dyDescent="0.25">
      <c r="C5" s="45" t="s">
        <v>4</v>
      </c>
      <c r="D5" s="39">
        <v>10</v>
      </c>
      <c r="E5" s="39">
        <v>71</v>
      </c>
      <c r="F5" s="39">
        <f t="shared" si="0"/>
        <v>81</v>
      </c>
      <c r="G5" s="39">
        <v>10</v>
      </c>
      <c r="H5" s="39">
        <v>71</v>
      </c>
      <c r="I5" s="39">
        <f t="shared" si="1"/>
        <v>81</v>
      </c>
      <c r="J5" s="39">
        <v>72</v>
      </c>
      <c r="K5" s="39">
        <v>10</v>
      </c>
      <c r="L5" s="39">
        <f t="shared" si="2"/>
        <v>62</v>
      </c>
      <c r="M5" s="39">
        <v>15</v>
      </c>
      <c r="N5" s="39">
        <v>0</v>
      </c>
      <c r="O5" s="87">
        <f t="shared" si="3"/>
        <v>1.3064516129032258</v>
      </c>
      <c r="P5" s="88">
        <v>1.3064516129032258</v>
      </c>
    </row>
    <row r="6" spans="2:16" x14ac:dyDescent="0.25">
      <c r="C6" s="45" t="s">
        <v>5</v>
      </c>
      <c r="D6" s="39">
        <v>27</v>
      </c>
      <c r="E6" s="39">
        <v>1</v>
      </c>
      <c r="F6" s="39">
        <f t="shared" si="0"/>
        <v>28</v>
      </c>
      <c r="G6" s="39">
        <v>27</v>
      </c>
      <c r="H6" s="39">
        <v>1</v>
      </c>
      <c r="I6" s="39">
        <f t="shared" si="1"/>
        <v>28</v>
      </c>
      <c r="J6" s="39">
        <v>113</v>
      </c>
      <c r="K6" s="39">
        <v>12</v>
      </c>
      <c r="L6" s="39">
        <f t="shared" si="2"/>
        <v>101</v>
      </c>
      <c r="M6" s="39">
        <v>0</v>
      </c>
      <c r="N6" s="39">
        <v>0</v>
      </c>
      <c r="O6" s="87">
        <f t="shared" si="3"/>
        <v>0.27722772277227725</v>
      </c>
      <c r="P6" s="88">
        <v>0.27722772277227725</v>
      </c>
    </row>
    <row r="7" spans="2:16" x14ac:dyDescent="0.25">
      <c r="B7" s="39" t="s">
        <v>6</v>
      </c>
      <c r="C7" s="45" t="s">
        <v>7</v>
      </c>
      <c r="D7" s="39">
        <v>88</v>
      </c>
      <c r="E7" s="39">
        <v>20</v>
      </c>
      <c r="F7" s="39">
        <f t="shared" si="0"/>
        <v>108</v>
      </c>
      <c r="G7" s="39">
        <v>90</v>
      </c>
      <c r="H7" s="39">
        <v>21</v>
      </c>
      <c r="I7" s="39">
        <f t="shared" si="1"/>
        <v>111</v>
      </c>
      <c r="J7" s="39">
        <v>520</v>
      </c>
      <c r="K7" s="39">
        <v>105</v>
      </c>
      <c r="L7" s="39">
        <f t="shared" si="2"/>
        <v>415</v>
      </c>
      <c r="M7" s="39">
        <v>2</v>
      </c>
      <c r="N7" s="39">
        <v>0</v>
      </c>
      <c r="O7" s="87">
        <f t="shared" si="3"/>
        <v>0.26746987951807227</v>
      </c>
      <c r="P7" s="88">
        <v>0.26746987951807227</v>
      </c>
    </row>
    <row r="8" spans="2:16" x14ac:dyDescent="0.25">
      <c r="C8" s="45" t="s">
        <v>8</v>
      </c>
      <c r="D8" s="39">
        <v>1</v>
      </c>
      <c r="E8" s="39">
        <v>2</v>
      </c>
      <c r="F8" s="39">
        <f t="shared" si="0"/>
        <v>3</v>
      </c>
      <c r="G8" s="39">
        <v>1</v>
      </c>
      <c r="H8" s="39">
        <v>2</v>
      </c>
      <c r="I8" s="39">
        <f t="shared" si="1"/>
        <v>3</v>
      </c>
      <c r="J8" s="39">
        <v>90</v>
      </c>
      <c r="K8" s="39">
        <v>14</v>
      </c>
      <c r="L8" s="39">
        <f t="shared" si="2"/>
        <v>76</v>
      </c>
      <c r="M8" s="39">
        <v>0</v>
      </c>
      <c r="N8" s="39">
        <v>0</v>
      </c>
      <c r="O8" s="87">
        <f t="shared" si="3"/>
        <v>3.9473684210526314E-2</v>
      </c>
      <c r="P8" s="88">
        <v>3.9473684210526314E-2</v>
      </c>
    </row>
    <row r="9" spans="2:16" x14ac:dyDescent="0.25">
      <c r="C9" s="45" t="s">
        <v>9</v>
      </c>
      <c r="D9" s="39">
        <v>133</v>
      </c>
      <c r="E9" s="39">
        <v>12</v>
      </c>
      <c r="F9" s="39">
        <f t="shared" si="0"/>
        <v>145</v>
      </c>
      <c r="G9" s="39">
        <v>135</v>
      </c>
      <c r="H9" s="39">
        <v>12</v>
      </c>
      <c r="I9" s="39">
        <f t="shared" si="1"/>
        <v>147</v>
      </c>
      <c r="J9" s="39">
        <v>382</v>
      </c>
      <c r="K9" s="39">
        <v>72</v>
      </c>
      <c r="L9" s="39">
        <f t="shared" si="2"/>
        <v>310</v>
      </c>
      <c r="M9" s="39">
        <v>11</v>
      </c>
      <c r="N9" s="39">
        <v>0</v>
      </c>
      <c r="O9" s="87">
        <f t="shared" si="3"/>
        <v>0.47419354838709676</v>
      </c>
      <c r="P9" s="88">
        <v>0.47419354838709676</v>
      </c>
    </row>
    <row r="10" spans="2:16" x14ac:dyDescent="0.25">
      <c r="C10" s="45" t="s">
        <v>10</v>
      </c>
      <c r="D10" s="39">
        <v>21</v>
      </c>
      <c r="E10" s="39">
        <v>9</v>
      </c>
      <c r="F10" s="39">
        <f t="shared" si="0"/>
        <v>30</v>
      </c>
      <c r="G10" s="39">
        <v>21</v>
      </c>
      <c r="H10" s="39">
        <v>9</v>
      </c>
      <c r="I10" s="39">
        <f t="shared" si="1"/>
        <v>30</v>
      </c>
      <c r="J10" s="39">
        <v>151</v>
      </c>
      <c r="K10" s="39">
        <v>20</v>
      </c>
      <c r="L10" s="39">
        <f t="shared" si="2"/>
        <v>131</v>
      </c>
      <c r="M10" s="39">
        <v>0</v>
      </c>
      <c r="N10" s="39">
        <v>0</v>
      </c>
      <c r="O10" s="87">
        <f t="shared" si="3"/>
        <v>0.22900763358778625</v>
      </c>
      <c r="P10" s="88">
        <v>0.22900763358778625</v>
      </c>
    </row>
    <row r="11" spans="2:16" x14ac:dyDescent="0.25">
      <c r="C11" s="45" t="s">
        <v>11</v>
      </c>
      <c r="D11" s="39">
        <v>1</v>
      </c>
      <c r="E11" s="39">
        <v>0</v>
      </c>
      <c r="F11" s="39">
        <f t="shared" si="0"/>
        <v>1</v>
      </c>
      <c r="G11" s="39">
        <v>1</v>
      </c>
      <c r="H11" s="39">
        <v>0</v>
      </c>
      <c r="I11" s="39">
        <f t="shared" si="1"/>
        <v>1</v>
      </c>
      <c r="J11" s="39">
        <v>42</v>
      </c>
      <c r="K11" s="39">
        <v>13</v>
      </c>
      <c r="L11" s="39">
        <f t="shared" si="2"/>
        <v>29</v>
      </c>
      <c r="M11" s="39">
        <v>0</v>
      </c>
      <c r="N11" s="39">
        <v>0</v>
      </c>
      <c r="O11" s="87">
        <f t="shared" si="3"/>
        <v>3.4482758620689655E-2</v>
      </c>
      <c r="P11" s="88">
        <v>3.4482758620689655E-2</v>
      </c>
    </row>
    <row r="12" spans="2:16" x14ac:dyDescent="0.25">
      <c r="B12" s="39" t="s">
        <v>12</v>
      </c>
      <c r="C12" s="45" t="s">
        <v>13</v>
      </c>
      <c r="D12" s="39">
        <v>38</v>
      </c>
      <c r="E12" s="39">
        <v>36</v>
      </c>
      <c r="F12" s="39">
        <f t="shared" si="0"/>
        <v>74</v>
      </c>
      <c r="G12" s="39">
        <v>91</v>
      </c>
      <c r="H12" s="39">
        <v>27</v>
      </c>
      <c r="I12" s="39">
        <f t="shared" si="1"/>
        <v>118</v>
      </c>
      <c r="J12" s="39">
        <v>142</v>
      </c>
      <c r="K12" s="39">
        <v>34</v>
      </c>
      <c r="L12" s="39">
        <f t="shared" si="2"/>
        <v>108</v>
      </c>
      <c r="M12" s="39">
        <v>182</v>
      </c>
      <c r="N12" s="39">
        <v>87</v>
      </c>
      <c r="O12" s="87">
        <f t="shared" si="3"/>
        <v>1.0925925925925926</v>
      </c>
      <c r="P12" s="88">
        <v>1.0925925925925926</v>
      </c>
    </row>
    <row r="13" spans="2:16" x14ac:dyDescent="0.25">
      <c r="C13" s="45" t="s">
        <v>14</v>
      </c>
      <c r="D13" s="39">
        <v>111</v>
      </c>
      <c r="E13" s="39">
        <v>31</v>
      </c>
      <c r="F13" s="39">
        <f t="shared" si="0"/>
        <v>142</v>
      </c>
      <c r="G13" s="39">
        <v>267</v>
      </c>
      <c r="H13" s="39">
        <v>24</v>
      </c>
      <c r="I13" s="39">
        <f t="shared" si="1"/>
        <v>291</v>
      </c>
      <c r="J13" s="39">
        <v>253</v>
      </c>
      <c r="K13" s="39">
        <v>57</v>
      </c>
      <c r="L13" s="39">
        <f t="shared" si="2"/>
        <v>196</v>
      </c>
      <c r="M13" s="39">
        <v>279</v>
      </c>
      <c r="N13" s="39">
        <v>17</v>
      </c>
      <c r="O13" s="87">
        <f t="shared" si="3"/>
        <v>1.4846938775510203</v>
      </c>
      <c r="P13" s="88">
        <v>1.4846938775510203</v>
      </c>
    </row>
    <row r="14" spans="2:16" x14ac:dyDescent="0.25">
      <c r="C14" s="45" t="s">
        <v>15</v>
      </c>
      <c r="D14" s="39">
        <v>30</v>
      </c>
      <c r="E14" s="39">
        <v>29</v>
      </c>
      <c r="F14" s="39">
        <f t="shared" si="0"/>
        <v>59</v>
      </c>
      <c r="G14" s="39">
        <v>72</v>
      </c>
      <c r="H14" s="39">
        <v>22</v>
      </c>
      <c r="I14" s="39">
        <f t="shared" si="1"/>
        <v>94</v>
      </c>
      <c r="J14" s="39">
        <v>113</v>
      </c>
      <c r="K14" s="39">
        <v>15</v>
      </c>
      <c r="L14" s="39">
        <f t="shared" si="2"/>
        <v>98</v>
      </c>
      <c r="M14" s="39">
        <v>71</v>
      </c>
      <c r="N14" s="39">
        <v>24</v>
      </c>
      <c r="O14" s="87">
        <f t="shared" si="3"/>
        <v>0.95918367346938771</v>
      </c>
      <c r="P14" s="88">
        <v>0.95918367346938771</v>
      </c>
    </row>
    <row r="15" spans="2:16" x14ac:dyDescent="0.25">
      <c r="C15" s="45" t="s">
        <v>16</v>
      </c>
      <c r="D15" s="39">
        <v>7</v>
      </c>
      <c r="E15" s="39">
        <v>29</v>
      </c>
      <c r="F15" s="39">
        <f t="shared" si="0"/>
        <v>36</v>
      </c>
      <c r="G15" s="39">
        <v>17</v>
      </c>
      <c r="H15" s="39">
        <v>22</v>
      </c>
      <c r="I15" s="39">
        <f t="shared" si="1"/>
        <v>39</v>
      </c>
      <c r="J15" s="39">
        <v>138</v>
      </c>
      <c r="K15" s="39">
        <v>25</v>
      </c>
      <c r="L15" s="39">
        <f t="shared" si="2"/>
        <v>113</v>
      </c>
      <c r="M15" s="39">
        <v>112</v>
      </c>
      <c r="N15" s="39">
        <v>0</v>
      </c>
      <c r="O15" s="87">
        <f t="shared" si="3"/>
        <v>0.34513274336283184</v>
      </c>
      <c r="P15" s="88">
        <v>0.34513274336283184</v>
      </c>
    </row>
    <row r="16" spans="2:16" x14ac:dyDescent="0.25">
      <c r="C16" s="45" t="s">
        <v>17</v>
      </c>
      <c r="D16" s="39">
        <v>14</v>
      </c>
      <c r="E16" s="39">
        <v>12</v>
      </c>
      <c r="F16" s="39">
        <f t="shared" si="0"/>
        <v>26</v>
      </c>
      <c r="G16" s="39">
        <v>34</v>
      </c>
      <c r="H16" s="39">
        <v>9</v>
      </c>
      <c r="I16" s="39">
        <f t="shared" si="1"/>
        <v>43</v>
      </c>
      <c r="J16" s="39">
        <v>172</v>
      </c>
      <c r="K16" s="39">
        <v>29</v>
      </c>
      <c r="L16" s="39">
        <f t="shared" si="2"/>
        <v>143</v>
      </c>
      <c r="M16" s="39">
        <v>0</v>
      </c>
      <c r="N16" s="39">
        <v>7</v>
      </c>
      <c r="O16" s="87">
        <f t="shared" si="3"/>
        <v>0.30069930069930068</v>
      </c>
      <c r="P16" s="88">
        <v>0.30069930069930068</v>
      </c>
    </row>
    <row r="17" spans="2:16" x14ac:dyDescent="0.25">
      <c r="C17" s="45" t="s">
        <v>18</v>
      </c>
      <c r="D17" s="39">
        <v>3</v>
      </c>
      <c r="E17" s="39">
        <v>9</v>
      </c>
      <c r="F17" s="39">
        <f t="shared" si="0"/>
        <v>12</v>
      </c>
      <c r="G17" s="39">
        <v>7</v>
      </c>
      <c r="H17" s="39">
        <v>7</v>
      </c>
      <c r="I17" s="39">
        <f t="shared" si="1"/>
        <v>14</v>
      </c>
      <c r="J17" s="39">
        <v>37</v>
      </c>
      <c r="K17" s="39">
        <v>4</v>
      </c>
      <c r="L17" s="39">
        <f t="shared" si="2"/>
        <v>33</v>
      </c>
      <c r="M17" s="39">
        <v>0</v>
      </c>
      <c r="N17" s="39">
        <v>0</v>
      </c>
      <c r="O17" s="87">
        <f t="shared" si="3"/>
        <v>0.42424242424242425</v>
      </c>
      <c r="P17" s="88">
        <v>0.42424242424242425</v>
      </c>
    </row>
    <row r="18" spans="2:16" x14ac:dyDescent="0.25">
      <c r="B18" s="39" t="s">
        <v>19</v>
      </c>
      <c r="C18" s="45" t="s">
        <v>23</v>
      </c>
      <c r="D18" s="39">
        <v>194</v>
      </c>
      <c r="E18" s="39">
        <v>4</v>
      </c>
      <c r="F18" s="39">
        <f t="shared" si="0"/>
        <v>198</v>
      </c>
      <c r="G18" s="39">
        <v>348</v>
      </c>
      <c r="H18" s="39">
        <v>4</v>
      </c>
      <c r="I18" s="39">
        <f t="shared" si="1"/>
        <v>352</v>
      </c>
      <c r="J18" s="39">
        <v>465</v>
      </c>
      <c r="K18" s="39">
        <v>83</v>
      </c>
      <c r="L18" s="39">
        <f t="shared" si="2"/>
        <v>382</v>
      </c>
      <c r="M18" s="39">
        <v>171</v>
      </c>
      <c r="N18" s="39">
        <v>96</v>
      </c>
      <c r="O18" s="87">
        <f t="shared" si="3"/>
        <v>0.92146596858638741</v>
      </c>
      <c r="P18" s="88">
        <v>0.92146596858638741</v>
      </c>
    </row>
    <row r="19" spans="2:16" x14ac:dyDescent="0.25">
      <c r="C19" s="45" t="s">
        <v>22</v>
      </c>
      <c r="D19" s="39">
        <v>100</v>
      </c>
      <c r="E19" s="39">
        <v>70</v>
      </c>
      <c r="F19" s="39">
        <f t="shared" si="0"/>
        <v>170</v>
      </c>
      <c r="G19" s="39">
        <v>180</v>
      </c>
      <c r="H19" s="39">
        <v>70</v>
      </c>
      <c r="I19" s="39">
        <f t="shared" si="1"/>
        <v>250</v>
      </c>
      <c r="J19" s="39">
        <v>481</v>
      </c>
      <c r="K19" s="39">
        <v>69</v>
      </c>
      <c r="L19" s="39">
        <f t="shared" si="2"/>
        <v>412</v>
      </c>
      <c r="M19" s="39">
        <v>91</v>
      </c>
      <c r="N19" s="39">
        <v>3</v>
      </c>
      <c r="O19" s="87">
        <f t="shared" si="3"/>
        <v>0.60679611650485432</v>
      </c>
      <c r="P19" s="88">
        <v>0.60679611650485432</v>
      </c>
    </row>
    <row r="20" spans="2:16" x14ac:dyDescent="0.25">
      <c r="C20" s="45" t="s">
        <v>21</v>
      </c>
      <c r="D20" s="39">
        <v>42</v>
      </c>
      <c r="E20" s="39">
        <v>14</v>
      </c>
      <c r="F20" s="39">
        <f t="shared" si="0"/>
        <v>56</v>
      </c>
      <c r="G20" s="39">
        <v>75</v>
      </c>
      <c r="H20" s="39">
        <v>14</v>
      </c>
      <c r="I20" s="39">
        <f t="shared" si="1"/>
        <v>89</v>
      </c>
      <c r="J20" s="39">
        <v>396</v>
      </c>
      <c r="K20" s="39">
        <v>94</v>
      </c>
      <c r="L20" s="39">
        <f t="shared" si="2"/>
        <v>302</v>
      </c>
      <c r="M20" s="39">
        <v>0</v>
      </c>
      <c r="N20" s="39">
        <v>0</v>
      </c>
      <c r="O20" s="87">
        <f t="shared" si="3"/>
        <v>0.29470198675496689</v>
      </c>
      <c r="P20" s="88">
        <v>0.29470198675496689</v>
      </c>
    </row>
    <row r="21" spans="2:16" x14ac:dyDescent="0.25">
      <c r="C21" s="45" t="s">
        <v>20</v>
      </c>
      <c r="D21" s="39">
        <v>74</v>
      </c>
      <c r="E21" s="39">
        <v>11</v>
      </c>
      <c r="F21" s="39">
        <f t="shared" si="0"/>
        <v>85</v>
      </c>
      <c r="G21" s="39">
        <v>133</v>
      </c>
      <c r="H21" s="39">
        <v>11</v>
      </c>
      <c r="I21" s="39">
        <f t="shared" si="1"/>
        <v>144</v>
      </c>
      <c r="J21" s="39">
        <v>698</v>
      </c>
      <c r="K21" s="39">
        <v>214</v>
      </c>
      <c r="L21" s="39">
        <f t="shared" si="2"/>
        <v>484</v>
      </c>
      <c r="M21" s="39">
        <v>1</v>
      </c>
      <c r="N21" s="39">
        <v>0</v>
      </c>
      <c r="O21" s="87">
        <f t="shared" si="3"/>
        <v>0.2975206611570248</v>
      </c>
      <c r="P21" s="88">
        <v>0.2975206611570248</v>
      </c>
    </row>
    <row r="22" spans="2:16" x14ac:dyDescent="0.25">
      <c r="B22" s="39" t="s">
        <v>24</v>
      </c>
      <c r="C22" s="45" t="s">
        <v>25</v>
      </c>
      <c r="D22" s="39">
        <v>116</v>
      </c>
      <c r="E22" s="39">
        <v>1</v>
      </c>
      <c r="F22" s="39">
        <f t="shared" si="0"/>
        <v>117</v>
      </c>
      <c r="G22" s="39">
        <v>135</v>
      </c>
      <c r="H22" s="39">
        <v>1</v>
      </c>
      <c r="I22" s="39">
        <f t="shared" si="1"/>
        <v>136</v>
      </c>
      <c r="J22" s="39">
        <v>749</v>
      </c>
      <c r="K22" s="39">
        <v>239</v>
      </c>
      <c r="L22" s="39">
        <f t="shared" si="2"/>
        <v>510</v>
      </c>
      <c r="M22" s="39">
        <v>0</v>
      </c>
      <c r="N22" s="39">
        <v>97</v>
      </c>
      <c r="O22" s="87">
        <f t="shared" si="3"/>
        <v>0.26666666666666666</v>
      </c>
      <c r="P22" s="88">
        <v>0.26666666666666666</v>
      </c>
    </row>
    <row r="23" spans="2:16" x14ac:dyDescent="0.25">
      <c r="C23" s="45" t="s">
        <v>26</v>
      </c>
      <c r="D23" s="39">
        <v>183</v>
      </c>
      <c r="E23" s="39">
        <v>1</v>
      </c>
      <c r="F23" s="39">
        <f t="shared" si="0"/>
        <v>184</v>
      </c>
      <c r="G23" s="39">
        <v>213</v>
      </c>
      <c r="H23" s="39">
        <v>1</v>
      </c>
      <c r="I23" s="39">
        <f t="shared" si="1"/>
        <v>214</v>
      </c>
      <c r="J23" s="39">
        <v>517</v>
      </c>
      <c r="K23" s="39">
        <v>100</v>
      </c>
      <c r="L23" s="39">
        <f t="shared" si="2"/>
        <v>417</v>
      </c>
      <c r="M23" s="39">
        <v>0</v>
      </c>
      <c r="N23" s="39">
        <v>117</v>
      </c>
      <c r="O23" s="87">
        <f t="shared" si="3"/>
        <v>0.51318944844124703</v>
      </c>
      <c r="P23" s="88">
        <v>0.51318944844124703</v>
      </c>
    </row>
    <row r="24" spans="2:16" x14ac:dyDescent="0.25">
      <c r="C24" s="45" t="s">
        <v>27</v>
      </c>
      <c r="D24" s="39">
        <v>228</v>
      </c>
      <c r="E24" s="39">
        <v>2</v>
      </c>
      <c r="F24" s="39">
        <f t="shared" si="0"/>
        <v>230</v>
      </c>
      <c r="G24" s="39">
        <v>266</v>
      </c>
      <c r="H24" s="39">
        <v>2</v>
      </c>
      <c r="I24" s="39">
        <f t="shared" si="1"/>
        <v>268</v>
      </c>
      <c r="J24" s="39">
        <v>130</v>
      </c>
      <c r="K24" s="39">
        <v>25</v>
      </c>
      <c r="L24" s="39">
        <f t="shared" si="2"/>
        <v>105</v>
      </c>
      <c r="M24" s="39">
        <v>0</v>
      </c>
      <c r="N24" s="39">
        <v>60</v>
      </c>
      <c r="O24" s="87">
        <f t="shared" si="3"/>
        <v>2.5523809523809522</v>
      </c>
      <c r="P24" s="88">
        <v>2.5523809523809522</v>
      </c>
    </row>
    <row r="25" spans="2:16" x14ac:dyDescent="0.25">
      <c r="C25" s="45" t="s">
        <v>28</v>
      </c>
      <c r="D25" s="39">
        <v>202</v>
      </c>
      <c r="E25" s="39">
        <v>2</v>
      </c>
      <c r="F25" s="39">
        <f t="shared" si="0"/>
        <v>204</v>
      </c>
      <c r="G25" s="39">
        <v>235</v>
      </c>
      <c r="H25" s="39">
        <v>2</v>
      </c>
      <c r="I25" s="39">
        <f t="shared" si="1"/>
        <v>237</v>
      </c>
      <c r="J25" s="43">
        <v>1277</v>
      </c>
      <c r="K25" s="39">
        <v>328</v>
      </c>
      <c r="L25" s="39">
        <f t="shared" si="2"/>
        <v>949</v>
      </c>
      <c r="M25" s="39">
        <v>12</v>
      </c>
      <c r="N25" s="39">
        <v>49</v>
      </c>
      <c r="O25" s="87">
        <f t="shared" si="3"/>
        <v>0.24973656480505796</v>
      </c>
      <c r="P25" s="88">
        <v>0.24973656480505796</v>
      </c>
    </row>
    <row r="26" spans="2:16" x14ac:dyDescent="0.25">
      <c r="C26" s="45" t="s">
        <v>29</v>
      </c>
      <c r="D26" s="39">
        <v>87</v>
      </c>
      <c r="E26" s="39">
        <v>3</v>
      </c>
      <c r="F26" s="39">
        <f t="shared" si="0"/>
        <v>90</v>
      </c>
      <c r="G26" s="39">
        <v>101</v>
      </c>
      <c r="H26" s="39">
        <v>3</v>
      </c>
      <c r="I26" s="39">
        <f t="shared" si="1"/>
        <v>104</v>
      </c>
      <c r="J26" s="39">
        <v>866</v>
      </c>
      <c r="K26" s="39">
        <v>316</v>
      </c>
      <c r="L26" s="39">
        <f t="shared" si="2"/>
        <v>550</v>
      </c>
      <c r="M26" s="39">
        <v>0</v>
      </c>
      <c r="N26" s="39">
        <v>0</v>
      </c>
      <c r="O26" s="87">
        <f t="shared" si="3"/>
        <v>0.18909090909090909</v>
      </c>
      <c r="P26" s="88">
        <v>0.18909090909090909</v>
      </c>
    </row>
    <row r="27" spans="2:16" x14ac:dyDescent="0.25">
      <c r="B27" s="39" t="s">
        <v>30</v>
      </c>
      <c r="C27" s="45" t="s">
        <v>31</v>
      </c>
      <c r="D27" s="39">
        <v>196</v>
      </c>
      <c r="E27" s="39">
        <v>2</v>
      </c>
      <c r="F27" s="39">
        <f t="shared" si="0"/>
        <v>198</v>
      </c>
      <c r="G27" s="39">
        <v>107</v>
      </c>
      <c r="H27" s="39">
        <v>2</v>
      </c>
      <c r="I27" s="39">
        <f t="shared" si="1"/>
        <v>109</v>
      </c>
      <c r="J27" s="39">
        <v>901</v>
      </c>
      <c r="K27" s="39">
        <v>328</v>
      </c>
      <c r="L27" s="39">
        <f t="shared" si="2"/>
        <v>573</v>
      </c>
      <c r="M27" s="39">
        <v>0</v>
      </c>
      <c r="N27" s="39">
        <v>114</v>
      </c>
      <c r="O27" s="87">
        <f t="shared" si="3"/>
        <v>0.19022687609075042</v>
      </c>
      <c r="P27" s="88">
        <v>0.19022687609075042</v>
      </c>
    </row>
    <row r="28" spans="2:16" x14ac:dyDescent="0.25">
      <c r="C28" s="45" t="s">
        <v>35</v>
      </c>
      <c r="D28" s="39">
        <v>616</v>
      </c>
      <c r="E28" s="39">
        <v>8</v>
      </c>
      <c r="F28" s="39">
        <f t="shared" si="0"/>
        <v>624</v>
      </c>
      <c r="G28" s="39">
        <v>339</v>
      </c>
      <c r="H28" s="39">
        <v>8</v>
      </c>
      <c r="I28" s="39">
        <f t="shared" si="1"/>
        <v>347</v>
      </c>
      <c r="J28" s="43">
        <v>1344</v>
      </c>
      <c r="K28" s="39">
        <v>200</v>
      </c>
      <c r="L28" s="39">
        <f t="shared" si="2"/>
        <v>1144</v>
      </c>
      <c r="M28" s="39">
        <v>0</v>
      </c>
      <c r="N28" s="39">
        <v>30</v>
      </c>
      <c r="O28" s="87">
        <f t="shared" si="3"/>
        <v>0.30332167832167833</v>
      </c>
      <c r="P28" s="88">
        <v>0.30332167832167833</v>
      </c>
    </row>
    <row r="29" spans="2:16" x14ac:dyDescent="0.25">
      <c r="C29" s="45" t="s">
        <v>32</v>
      </c>
      <c r="D29" s="39">
        <v>15</v>
      </c>
      <c r="E29" s="39">
        <v>12</v>
      </c>
      <c r="F29" s="39">
        <f t="shared" si="0"/>
        <v>27</v>
      </c>
      <c r="G29" s="39">
        <v>8</v>
      </c>
      <c r="H29" s="39">
        <v>12</v>
      </c>
      <c r="I29" s="39">
        <f t="shared" si="1"/>
        <v>20</v>
      </c>
      <c r="J29" s="39">
        <v>635</v>
      </c>
      <c r="K29" s="39">
        <v>218</v>
      </c>
      <c r="L29" s="39">
        <f t="shared" si="2"/>
        <v>417</v>
      </c>
      <c r="M29" s="39">
        <v>30</v>
      </c>
      <c r="N29" s="39">
        <v>0</v>
      </c>
      <c r="O29" s="87">
        <f t="shared" si="3"/>
        <v>4.7961630695443645E-2</v>
      </c>
      <c r="P29" s="88">
        <v>4.7961630695443645E-2</v>
      </c>
    </row>
    <row r="30" spans="2:16" x14ac:dyDescent="0.25">
      <c r="C30" s="45" t="s">
        <v>33</v>
      </c>
      <c r="D30" s="39">
        <v>36</v>
      </c>
      <c r="E30" s="39">
        <v>5</v>
      </c>
      <c r="F30" s="39">
        <f t="shared" si="0"/>
        <v>41</v>
      </c>
      <c r="G30" s="39">
        <v>20</v>
      </c>
      <c r="H30" s="39">
        <v>5</v>
      </c>
      <c r="I30" s="39">
        <f t="shared" si="1"/>
        <v>25</v>
      </c>
      <c r="J30" s="39">
        <v>962</v>
      </c>
      <c r="K30" s="39">
        <v>275</v>
      </c>
      <c r="L30" s="39">
        <f t="shared" si="2"/>
        <v>687</v>
      </c>
      <c r="M30" s="39">
        <v>0</v>
      </c>
      <c r="N30" s="39">
        <v>18</v>
      </c>
      <c r="O30" s="87">
        <f t="shared" si="3"/>
        <v>3.6390101892285295E-2</v>
      </c>
      <c r="P30" s="88">
        <v>3.6390101892285295E-2</v>
      </c>
    </row>
    <row r="31" spans="2:16" x14ac:dyDescent="0.25">
      <c r="C31" s="45" t="s">
        <v>34</v>
      </c>
      <c r="D31" s="39">
        <v>156</v>
      </c>
      <c r="E31" s="39">
        <v>12</v>
      </c>
      <c r="F31" s="39">
        <f t="shared" si="0"/>
        <v>168</v>
      </c>
      <c r="G31" s="39">
        <v>86</v>
      </c>
      <c r="H31" s="39">
        <v>12</v>
      </c>
      <c r="I31" s="39">
        <f t="shared" si="1"/>
        <v>98</v>
      </c>
      <c r="J31" s="39">
        <v>938</v>
      </c>
      <c r="K31" s="39">
        <v>171</v>
      </c>
      <c r="L31" s="39">
        <f t="shared" si="2"/>
        <v>767</v>
      </c>
      <c r="M31" s="39">
        <v>58</v>
      </c>
      <c r="N31" s="39">
        <v>0</v>
      </c>
      <c r="O31" s="87">
        <f t="shared" si="3"/>
        <v>0.12777053455019557</v>
      </c>
      <c r="P31" s="88">
        <v>0.12777053455019557</v>
      </c>
    </row>
    <row r="32" spans="2:16" x14ac:dyDescent="0.25">
      <c r="B32" s="39" t="s">
        <v>36</v>
      </c>
      <c r="C32" s="39" t="s">
        <v>37</v>
      </c>
      <c r="D32" s="39">
        <v>376</v>
      </c>
      <c r="E32" s="39">
        <v>5</v>
      </c>
      <c r="F32" s="39">
        <f t="shared" si="0"/>
        <v>381</v>
      </c>
      <c r="G32" s="39">
        <v>133</v>
      </c>
      <c r="H32" s="39">
        <v>5</v>
      </c>
      <c r="I32" s="39">
        <f t="shared" si="1"/>
        <v>138</v>
      </c>
      <c r="J32" s="43">
        <v>1502</v>
      </c>
      <c r="K32" s="39">
        <v>392</v>
      </c>
      <c r="L32" s="39">
        <f t="shared" si="2"/>
        <v>1110</v>
      </c>
      <c r="M32" s="39">
        <v>0</v>
      </c>
      <c r="N32" s="39">
        <v>377</v>
      </c>
      <c r="O32" s="87">
        <f t="shared" si="3"/>
        <v>0.12432432432432433</v>
      </c>
      <c r="P32" s="88">
        <v>0.12432432432432433</v>
      </c>
    </row>
    <row r="33" spans="2:16" x14ac:dyDescent="0.25">
      <c r="C33" s="39" t="s">
        <v>38</v>
      </c>
      <c r="D33" s="39">
        <v>110</v>
      </c>
      <c r="E33" s="39">
        <v>3</v>
      </c>
      <c r="F33" s="39">
        <f t="shared" si="0"/>
        <v>113</v>
      </c>
      <c r="G33" s="39">
        <v>39</v>
      </c>
      <c r="H33" s="39">
        <v>3</v>
      </c>
      <c r="I33" s="39">
        <f t="shared" si="1"/>
        <v>42</v>
      </c>
      <c r="J33" s="39">
        <v>992</v>
      </c>
      <c r="K33" s="39">
        <v>213</v>
      </c>
      <c r="L33" s="39">
        <f t="shared" si="2"/>
        <v>779</v>
      </c>
      <c r="M33" s="39">
        <v>0</v>
      </c>
      <c r="N33" s="39">
        <v>34</v>
      </c>
      <c r="O33" s="87">
        <f t="shared" si="3"/>
        <v>5.391527599486521E-2</v>
      </c>
      <c r="P33" s="88">
        <v>5.391527599486521E-2</v>
      </c>
    </row>
    <row r="34" spans="2:16" x14ac:dyDescent="0.25">
      <c r="C34" s="39" t="s">
        <v>39</v>
      </c>
      <c r="D34" s="39">
        <v>107</v>
      </c>
      <c r="E34" s="39">
        <v>6</v>
      </c>
      <c r="F34" s="39">
        <f t="shared" si="0"/>
        <v>113</v>
      </c>
      <c r="G34" s="39">
        <v>38</v>
      </c>
      <c r="H34" s="39">
        <v>6</v>
      </c>
      <c r="I34" s="39">
        <f t="shared" si="1"/>
        <v>44</v>
      </c>
      <c r="J34" s="39">
        <v>941</v>
      </c>
      <c r="K34" s="39">
        <v>182</v>
      </c>
      <c r="L34" s="39">
        <f t="shared" si="2"/>
        <v>759</v>
      </c>
      <c r="M34" s="39">
        <v>0</v>
      </c>
      <c r="N34" s="39">
        <v>55</v>
      </c>
      <c r="O34" s="87">
        <f t="shared" si="3"/>
        <v>5.7971014492753624E-2</v>
      </c>
      <c r="P34" s="88">
        <v>5.7971014492753624E-2</v>
      </c>
    </row>
    <row r="35" spans="2:16" x14ac:dyDescent="0.25">
      <c r="C35" s="39" t="s">
        <v>40</v>
      </c>
      <c r="D35" s="39">
        <v>73</v>
      </c>
      <c r="E35" s="39">
        <v>1</v>
      </c>
      <c r="F35" s="39">
        <f t="shared" si="0"/>
        <v>74</v>
      </c>
      <c r="G35" s="39">
        <v>26</v>
      </c>
      <c r="H35" s="39">
        <v>1</v>
      </c>
      <c r="I35" s="39">
        <f t="shared" si="1"/>
        <v>27</v>
      </c>
      <c r="J35" s="39">
        <v>364</v>
      </c>
      <c r="K35" s="39">
        <v>72</v>
      </c>
      <c r="L35" s="39">
        <f t="shared" si="2"/>
        <v>292</v>
      </c>
      <c r="M35" s="39">
        <v>0</v>
      </c>
      <c r="N35" s="39">
        <v>40</v>
      </c>
      <c r="O35" s="87">
        <f t="shared" si="3"/>
        <v>9.2465753424657529E-2</v>
      </c>
      <c r="P35" s="88">
        <v>9.2465753424657529E-2</v>
      </c>
    </row>
    <row r="36" spans="2:16" x14ac:dyDescent="0.25">
      <c r="B36" s="39" t="s">
        <v>41</v>
      </c>
      <c r="C36" s="39" t="s">
        <v>44</v>
      </c>
      <c r="D36" s="39">
        <v>46</v>
      </c>
      <c r="E36" s="39">
        <v>4</v>
      </c>
      <c r="F36" s="39">
        <f t="shared" si="0"/>
        <v>50</v>
      </c>
      <c r="G36" s="39">
        <v>26</v>
      </c>
      <c r="H36" s="39">
        <v>4</v>
      </c>
      <c r="I36" s="39">
        <f t="shared" si="1"/>
        <v>30</v>
      </c>
      <c r="J36" s="39">
        <v>868</v>
      </c>
      <c r="K36" s="39">
        <v>116</v>
      </c>
      <c r="L36" s="39">
        <f t="shared" si="2"/>
        <v>752</v>
      </c>
      <c r="M36" s="39">
        <v>0</v>
      </c>
      <c r="N36" s="39">
        <v>0</v>
      </c>
      <c r="O36" s="87">
        <f t="shared" si="3"/>
        <v>3.9893617021276598E-2</v>
      </c>
      <c r="P36" s="88">
        <v>3.9893617021276598E-2</v>
      </c>
    </row>
    <row r="37" spans="2:16" x14ac:dyDescent="0.25">
      <c r="C37" s="39" t="s">
        <v>42</v>
      </c>
      <c r="D37" s="39">
        <v>154</v>
      </c>
      <c r="E37" s="39">
        <v>8</v>
      </c>
      <c r="F37" s="39">
        <f t="shared" si="0"/>
        <v>162</v>
      </c>
      <c r="G37" s="39">
        <v>86</v>
      </c>
      <c r="H37" s="39">
        <v>8</v>
      </c>
      <c r="I37" s="39">
        <f t="shared" si="1"/>
        <v>94</v>
      </c>
      <c r="J37" s="43">
        <v>1109</v>
      </c>
      <c r="K37" s="39">
        <v>126</v>
      </c>
      <c r="L37" s="39">
        <f t="shared" si="2"/>
        <v>983</v>
      </c>
      <c r="M37" s="39">
        <v>118</v>
      </c>
      <c r="N37" s="39">
        <v>67</v>
      </c>
      <c r="O37" s="87">
        <f t="shared" si="3"/>
        <v>9.5625635808748735E-2</v>
      </c>
      <c r="P37" s="88">
        <v>9.5625635808748735E-2</v>
      </c>
    </row>
    <row r="38" spans="2:16" x14ac:dyDescent="0.25">
      <c r="C38" s="39" t="s">
        <v>43</v>
      </c>
      <c r="D38" s="39">
        <v>399</v>
      </c>
      <c r="E38" s="39">
        <v>20</v>
      </c>
      <c r="F38" s="39">
        <f t="shared" si="0"/>
        <v>419</v>
      </c>
      <c r="G38" s="39">
        <v>223</v>
      </c>
      <c r="H38" s="39">
        <v>20</v>
      </c>
      <c r="I38" s="39">
        <f t="shared" si="1"/>
        <v>243</v>
      </c>
      <c r="J38" s="39">
        <v>446</v>
      </c>
      <c r="K38" s="39">
        <v>57</v>
      </c>
      <c r="L38" s="39">
        <f t="shared" si="2"/>
        <v>389</v>
      </c>
      <c r="M38" s="39">
        <v>1224</v>
      </c>
      <c r="N38" s="39">
        <v>1343</v>
      </c>
      <c r="O38" s="87">
        <f t="shared" si="3"/>
        <v>0.62467866323907451</v>
      </c>
      <c r="P38" s="88">
        <v>0.62467866323907451</v>
      </c>
    </row>
    <row r="39" spans="2:16" x14ac:dyDescent="0.25">
      <c r="B39" s="39" t="s">
        <v>45</v>
      </c>
      <c r="C39" s="39" t="s">
        <v>46</v>
      </c>
      <c r="D39" s="39">
        <v>22</v>
      </c>
      <c r="E39" s="39">
        <v>12</v>
      </c>
      <c r="F39" s="39">
        <f t="shared" si="0"/>
        <v>34</v>
      </c>
      <c r="G39" s="39">
        <v>12</v>
      </c>
      <c r="H39" s="39">
        <v>12</v>
      </c>
      <c r="I39" s="39">
        <f t="shared" si="1"/>
        <v>24</v>
      </c>
      <c r="J39" s="39">
        <v>295</v>
      </c>
      <c r="K39" s="39">
        <v>35</v>
      </c>
      <c r="L39" s="39">
        <f t="shared" si="2"/>
        <v>260</v>
      </c>
      <c r="M39" s="39">
        <v>1</v>
      </c>
      <c r="N39" s="39">
        <v>0</v>
      </c>
      <c r="O39" s="87">
        <f t="shared" si="3"/>
        <v>9.2307692307692313E-2</v>
      </c>
      <c r="P39" s="88">
        <v>9.2307692307692313E-2</v>
      </c>
    </row>
    <row r="40" spans="2:16" x14ac:dyDescent="0.25">
      <c r="C40" s="39" t="s">
        <v>47</v>
      </c>
      <c r="D40" s="39">
        <v>-201</v>
      </c>
      <c r="E40" s="39">
        <v>25</v>
      </c>
      <c r="F40" s="39">
        <f t="shared" si="0"/>
        <v>-176</v>
      </c>
      <c r="G40" s="39">
        <v>115</v>
      </c>
      <c r="H40" s="39">
        <v>25</v>
      </c>
      <c r="I40" s="39">
        <f t="shared" si="1"/>
        <v>140</v>
      </c>
      <c r="J40" s="39">
        <v>170</v>
      </c>
      <c r="K40" s="39">
        <v>29</v>
      </c>
      <c r="L40" s="39">
        <f t="shared" si="2"/>
        <v>141</v>
      </c>
      <c r="M40" s="39">
        <v>828</v>
      </c>
      <c r="N40" s="39">
        <v>559</v>
      </c>
      <c r="O40" s="87">
        <f t="shared" si="3"/>
        <v>0.99290780141843971</v>
      </c>
      <c r="P40" s="88">
        <v>0.99290780141843971</v>
      </c>
    </row>
    <row r="41" spans="2:16" x14ac:dyDescent="0.25">
      <c r="C41" s="39" t="s">
        <v>48</v>
      </c>
      <c r="D41" s="39">
        <v>112</v>
      </c>
      <c r="E41" s="39">
        <v>17</v>
      </c>
      <c r="F41" s="39">
        <f t="shared" si="0"/>
        <v>129</v>
      </c>
      <c r="G41" s="39">
        <v>64</v>
      </c>
      <c r="H41" s="39">
        <v>17</v>
      </c>
      <c r="I41" s="39">
        <f t="shared" si="1"/>
        <v>81</v>
      </c>
      <c r="J41" s="39">
        <v>423</v>
      </c>
      <c r="K41" s="39">
        <v>45</v>
      </c>
      <c r="L41" s="39">
        <f t="shared" si="2"/>
        <v>378</v>
      </c>
      <c r="M41" s="39">
        <v>59</v>
      </c>
      <c r="N41" s="39">
        <v>2</v>
      </c>
      <c r="O41" s="87">
        <f t="shared" si="3"/>
        <v>0.21428571428571427</v>
      </c>
      <c r="P41" s="88">
        <v>0.21428571428571427</v>
      </c>
    </row>
    <row r="42" spans="2:16" x14ac:dyDescent="0.25">
      <c r="B42" s="39" t="s">
        <v>49</v>
      </c>
      <c r="C42" s="39" t="s">
        <v>50</v>
      </c>
      <c r="D42" s="39">
        <v>51</v>
      </c>
      <c r="E42" s="39">
        <v>40</v>
      </c>
      <c r="F42" s="39">
        <f t="shared" si="0"/>
        <v>91</v>
      </c>
      <c r="G42" s="39">
        <v>130</v>
      </c>
      <c r="H42" s="39">
        <v>40</v>
      </c>
      <c r="I42" s="39">
        <f t="shared" si="1"/>
        <v>170</v>
      </c>
      <c r="J42" s="39">
        <v>138</v>
      </c>
      <c r="K42" s="39">
        <v>15</v>
      </c>
      <c r="L42" s="39">
        <f t="shared" si="2"/>
        <v>123</v>
      </c>
      <c r="M42" s="39">
        <v>419</v>
      </c>
      <c r="N42" s="39">
        <v>62</v>
      </c>
      <c r="O42" s="87">
        <f t="shared" si="3"/>
        <v>1.3821138211382114</v>
      </c>
      <c r="P42" s="88">
        <v>1.3821138211382114</v>
      </c>
    </row>
    <row r="43" spans="2:16" x14ac:dyDescent="0.25">
      <c r="C43" s="39" t="s">
        <v>52</v>
      </c>
      <c r="D43" s="39">
        <v>107</v>
      </c>
      <c r="E43" s="39">
        <v>54</v>
      </c>
      <c r="F43" s="39">
        <f t="shared" si="0"/>
        <v>161</v>
      </c>
      <c r="G43" s="39">
        <v>271</v>
      </c>
      <c r="H43" s="39">
        <v>55</v>
      </c>
      <c r="I43" s="39">
        <f t="shared" si="1"/>
        <v>326</v>
      </c>
      <c r="J43" s="39">
        <v>43</v>
      </c>
      <c r="K43" s="39">
        <v>5</v>
      </c>
      <c r="L43" s="39">
        <f t="shared" si="2"/>
        <v>38</v>
      </c>
      <c r="M43" s="39">
        <v>609</v>
      </c>
      <c r="N43" s="39">
        <v>422</v>
      </c>
      <c r="O43" s="87">
        <f t="shared" si="3"/>
        <v>8.5789473684210531</v>
      </c>
      <c r="P43" s="88">
        <v>8.5789473684210531</v>
      </c>
    </row>
    <row r="44" spans="2:16" x14ac:dyDescent="0.25">
      <c r="C44" s="39" t="s">
        <v>51</v>
      </c>
      <c r="D44" s="39">
        <v>2</v>
      </c>
      <c r="E44" s="39">
        <v>31</v>
      </c>
      <c r="F44" s="39">
        <f t="shared" si="0"/>
        <v>33</v>
      </c>
      <c r="G44" s="39">
        <v>4</v>
      </c>
      <c r="H44" s="39">
        <v>31</v>
      </c>
      <c r="I44" s="39">
        <f t="shared" si="1"/>
        <v>35</v>
      </c>
      <c r="J44" s="39">
        <v>197</v>
      </c>
      <c r="K44" s="39">
        <v>29</v>
      </c>
      <c r="L44" s="39">
        <f t="shared" si="2"/>
        <v>168</v>
      </c>
      <c r="M44" s="39">
        <v>4</v>
      </c>
      <c r="N44" s="39">
        <v>0</v>
      </c>
      <c r="O44" s="87">
        <f t="shared" si="3"/>
        <v>0.20833333333333334</v>
      </c>
      <c r="P44" s="88">
        <v>0.20833333333333334</v>
      </c>
    </row>
    <row r="45" spans="2:16" x14ac:dyDescent="0.25">
      <c r="B45" s="39" t="s">
        <v>53</v>
      </c>
      <c r="C45" s="39" t="s">
        <v>54</v>
      </c>
      <c r="D45" s="39">
        <v>68</v>
      </c>
      <c r="E45" s="39">
        <v>1</v>
      </c>
      <c r="F45" s="39">
        <f t="shared" si="0"/>
        <v>69</v>
      </c>
      <c r="G45" s="39">
        <v>53</v>
      </c>
      <c r="H45" s="39">
        <v>1</v>
      </c>
      <c r="I45" s="39">
        <f t="shared" si="1"/>
        <v>54</v>
      </c>
      <c r="J45" s="39">
        <v>595</v>
      </c>
      <c r="K45" s="39">
        <v>150</v>
      </c>
      <c r="L45" s="39">
        <f t="shared" si="2"/>
        <v>445</v>
      </c>
      <c r="M45" s="39">
        <v>0</v>
      </c>
      <c r="N45" s="39">
        <v>4</v>
      </c>
      <c r="O45" s="87">
        <f t="shared" si="3"/>
        <v>0.12134831460674157</v>
      </c>
      <c r="P45" s="88">
        <v>0.12134831460674157</v>
      </c>
    </row>
    <row r="46" spans="2:16" x14ac:dyDescent="0.25">
      <c r="C46" s="39" t="s">
        <v>55</v>
      </c>
      <c r="D46" s="39">
        <v>316</v>
      </c>
      <c r="E46" s="39">
        <v>1</v>
      </c>
      <c r="F46" s="39">
        <f t="shared" si="0"/>
        <v>317</v>
      </c>
      <c r="G46" s="39">
        <v>248</v>
      </c>
      <c r="H46" s="39">
        <v>1</v>
      </c>
      <c r="I46" s="39">
        <f t="shared" si="1"/>
        <v>249</v>
      </c>
      <c r="J46" s="39">
        <v>992</v>
      </c>
      <c r="K46" s="39">
        <v>187</v>
      </c>
      <c r="L46" s="39">
        <f t="shared" si="2"/>
        <v>805</v>
      </c>
      <c r="M46" s="39">
        <v>38</v>
      </c>
      <c r="N46" s="39">
        <v>0</v>
      </c>
      <c r="O46" s="87">
        <f t="shared" si="3"/>
        <v>0.30931677018633541</v>
      </c>
      <c r="P46" s="88">
        <v>0.30931677018633541</v>
      </c>
    </row>
    <row r="47" spans="2:16" x14ac:dyDescent="0.25">
      <c r="C47" s="39" t="s">
        <v>56</v>
      </c>
      <c r="D47" s="39">
        <v>27</v>
      </c>
      <c r="E47" s="39">
        <v>1</v>
      </c>
      <c r="F47" s="39">
        <f t="shared" si="0"/>
        <v>28</v>
      </c>
      <c r="G47" s="39">
        <v>21</v>
      </c>
      <c r="H47" s="39">
        <v>1</v>
      </c>
      <c r="I47" s="39">
        <f t="shared" si="1"/>
        <v>22</v>
      </c>
      <c r="J47" s="43">
        <v>1080</v>
      </c>
      <c r="K47" s="39">
        <v>295</v>
      </c>
      <c r="L47" s="39">
        <f t="shared" si="2"/>
        <v>785</v>
      </c>
      <c r="M47" s="39">
        <v>0</v>
      </c>
      <c r="N47" s="39">
        <v>1</v>
      </c>
      <c r="O47" s="87">
        <f t="shared" si="3"/>
        <v>2.802547770700637E-2</v>
      </c>
      <c r="P47" s="88">
        <v>2.802547770700637E-2</v>
      </c>
    </row>
    <row r="48" spans="2:16" x14ac:dyDescent="0.25">
      <c r="C48" s="39" t="s">
        <v>58</v>
      </c>
      <c r="D48" s="39">
        <v>11</v>
      </c>
      <c r="E48" s="39">
        <v>2</v>
      </c>
      <c r="F48" s="39">
        <f t="shared" si="0"/>
        <v>13</v>
      </c>
      <c r="G48" s="39">
        <v>9</v>
      </c>
      <c r="H48" s="39">
        <v>2</v>
      </c>
      <c r="I48" s="39">
        <f t="shared" si="1"/>
        <v>11</v>
      </c>
      <c r="J48" s="39">
        <v>758</v>
      </c>
      <c r="K48" s="39">
        <v>211</v>
      </c>
      <c r="L48" s="39">
        <f t="shared" si="2"/>
        <v>547</v>
      </c>
      <c r="M48" s="39">
        <v>11</v>
      </c>
      <c r="N48" s="39">
        <v>0</v>
      </c>
      <c r="O48" s="87">
        <f t="shared" si="3"/>
        <v>2.0109689213893969E-2</v>
      </c>
      <c r="P48" s="88">
        <v>2.0109689213893969E-2</v>
      </c>
    </row>
    <row r="49" spans="2:16" x14ac:dyDescent="0.25">
      <c r="C49" s="39" t="s">
        <v>57</v>
      </c>
      <c r="D49" s="39">
        <v>11</v>
      </c>
      <c r="E49" s="39">
        <v>1</v>
      </c>
      <c r="F49" s="39">
        <f t="shared" si="0"/>
        <v>12</v>
      </c>
      <c r="G49" s="39">
        <v>9</v>
      </c>
      <c r="H49" s="39">
        <v>1</v>
      </c>
      <c r="I49" s="39">
        <f t="shared" si="1"/>
        <v>10</v>
      </c>
      <c r="J49" s="43">
        <v>1373</v>
      </c>
      <c r="K49" s="39">
        <v>317</v>
      </c>
      <c r="L49" s="39">
        <f t="shared" si="2"/>
        <v>1056</v>
      </c>
      <c r="M49" s="39">
        <v>0</v>
      </c>
      <c r="N49" s="39">
        <v>10</v>
      </c>
      <c r="O49" s="87">
        <f t="shared" si="3"/>
        <v>9.46969696969697E-3</v>
      </c>
      <c r="P49" s="88">
        <v>9.46969696969697E-3</v>
      </c>
    </row>
    <row r="50" spans="2:16" x14ac:dyDescent="0.25">
      <c r="B50" s="39" t="s">
        <v>59</v>
      </c>
      <c r="C50" s="39" t="s">
        <v>60</v>
      </c>
      <c r="D50" s="39">
        <v>84</v>
      </c>
      <c r="E50" s="39">
        <v>3</v>
      </c>
      <c r="F50" s="39">
        <f t="shared" si="0"/>
        <v>87</v>
      </c>
      <c r="G50" s="39">
        <v>23</v>
      </c>
      <c r="H50" s="39">
        <v>3</v>
      </c>
      <c r="I50" s="39">
        <f t="shared" si="1"/>
        <v>26</v>
      </c>
      <c r="J50" s="43">
        <v>2897</v>
      </c>
      <c r="K50" s="39">
        <v>338</v>
      </c>
      <c r="L50" s="39">
        <f t="shared" si="2"/>
        <v>2559</v>
      </c>
      <c r="M50" s="39">
        <v>0</v>
      </c>
      <c r="N50" s="39">
        <v>0</v>
      </c>
      <c r="O50" s="87">
        <f t="shared" si="3"/>
        <v>1.0160218835482611E-2</v>
      </c>
      <c r="P50" s="88">
        <v>1.0160218835482611E-2</v>
      </c>
    </row>
    <row r="51" spans="2:16" x14ac:dyDescent="0.25">
      <c r="C51" s="39" t="s">
        <v>61</v>
      </c>
      <c r="D51" s="39">
        <v>129</v>
      </c>
      <c r="E51" s="39">
        <v>1</v>
      </c>
      <c r="F51" s="39">
        <f t="shared" si="0"/>
        <v>130</v>
      </c>
      <c r="G51" s="39">
        <v>36</v>
      </c>
      <c r="H51" s="39">
        <v>1</v>
      </c>
      <c r="I51" s="39">
        <f t="shared" si="1"/>
        <v>37</v>
      </c>
      <c r="J51" s="43">
        <v>836</v>
      </c>
      <c r="K51" s="39">
        <v>163</v>
      </c>
      <c r="L51" s="39">
        <f t="shared" si="2"/>
        <v>673</v>
      </c>
      <c r="M51" s="39">
        <v>0</v>
      </c>
      <c r="N51" s="39">
        <v>0</v>
      </c>
      <c r="O51" s="87">
        <f t="shared" si="3"/>
        <v>5.4977711738484397E-2</v>
      </c>
      <c r="P51" s="88">
        <v>5.4977711738484397E-2</v>
      </c>
    </row>
    <row r="52" spans="2:16" x14ac:dyDescent="0.25">
      <c r="C52" s="39" t="s">
        <v>62</v>
      </c>
      <c r="D52" s="39">
        <v>112</v>
      </c>
      <c r="E52" s="39">
        <v>1</v>
      </c>
      <c r="F52" s="39">
        <f t="shared" si="0"/>
        <v>113</v>
      </c>
      <c r="G52" s="39">
        <v>31</v>
      </c>
      <c r="H52" s="39">
        <v>1</v>
      </c>
      <c r="I52" s="39">
        <f t="shared" si="1"/>
        <v>32</v>
      </c>
      <c r="J52" s="43">
        <v>1126</v>
      </c>
      <c r="K52" s="39">
        <v>203</v>
      </c>
      <c r="L52" s="39">
        <f t="shared" si="2"/>
        <v>923</v>
      </c>
      <c r="M52" s="39">
        <v>85</v>
      </c>
      <c r="N52" s="39">
        <v>0</v>
      </c>
      <c r="O52" s="87">
        <f t="shared" si="3"/>
        <v>3.4669555796316358E-2</v>
      </c>
      <c r="P52" s="88">
        <v>3.4669555796316358E-2</v>
      </c>
    </row>
    <row r="53" spans="2:16" x14ac:dyDescent="0.25">
      <c r="C53" s="39" t="s">
        <v>63</v>
      </c>
      <c r="D53" s="39">
        <v>325</v>
      </c>
      <c r="E53" s="39">
        <v>14</v>
      </c>
      <c r="F53" s="39">
        <f t="shared" si="0"/>
        <v>339</v>
      </c>
      <c r="G53" s="39">
        <v>90</v>
      </c>
      <c r="H53" s="39">
        <v>14</v>
      </c>
      <c r="I53" s="39">
        <f t="shared" si="1"/>
        <v>104</v>
      </c>
      <c r="J53" s="43">
        <v>1027</v>
      </c>
      <c r="K53" s="39">
        <v>154</v>
      </c>
      <c r="L53" s="39">
        <f t="shared" si="2"/>
        <v>873</v>
      </c>
      <c r="M53" s="39">
        <v>0</v>
      </c>
      <c r="N53" s="39">
        <v>85</v>
      </c>
      <c r="O53" s="87">
        <f t="shared" si="3"/>
        <v>0.11912943871706758</v>
      </c>
      <c r="P53" s="88">
        <v>0.11912943871706758</v>
      </c>
    </row>
    <row r="54" spans="2:16" x14ac:dyDescent="0.25">
      <c r="C54" s="39" t="s">
        <v>64</v>
      </c>
      <c r="D54" s="39">
        <v>112</v>
      </c>
      <c r="E54" s="39">
        <v>1</v>
      </c>
      <c r="F54" s="39">
        <f t="shared" si="0"/>
        <v>113</v>
      </c>
      <c r="G54" s="39">
        <v>34</v>
      </c>
      <c r="H54" s="39">
        <v>1</v>
      </c>
      <c r="I54" s="39">
        <f t="shared" si="1"/>
        <v>35</v>
      </c>
      <c r="J54" s="43">
        <v>559</v>
      </c>
      <c r="K54" s="39">
        <v>116</v>
      </c>
      <c r="L54" s="39">
        <f t="shared" si="2"/>
        <v>443</v>
      </c>
      <c r="M54" s="39">
        <v>0</v>
      </c>
      <c r="N54" s="39">
        <v>0</v>
      </c>
      <c r="O54" s="87">
        <f t="shared" si="3"/>
        <v>7.900677200902935E-2</v>
      </c>
      <c r="P54" s="88">
        <v>7.900677200902935E-2</v>
      </c>
    </row>
    <row r="55" spans="2:16" x14ac:dyDescent="0.25">
      <c r="C55" s="39" t="s">
        <v>65</v>
      </c>
      <c r="D55" s="39">
        <v>4</v>
      </c>
      <c r="E55" s="39">
        <v>1</v>
      </c>
      <c r="F55" s="39">
        <f t="shared" si="0"/>
        <v>5</v>
      </c>
      <c r="G55" s="39">
        <v>1</v>
      </c>
      <c r="H55" s="39">
        <v>1</v>
      </c>
      <c r="I55" s="39">
        <f t="shared" si="1"/>
        <v>2</v>
      </c>
      <c r="J55" s="43">
        <v>796</v>
      </c>
      <c r="K55" s="39">
        <v>148</v>
      </c>
      <c r="L55" s="39">
        <f t="shared" si="2"/>
        <v>648</v>
      </c>
      <c r="M55" s="39">
        <v>0</v>
      </c>
      <c r="N55" s="39">
        <v>0</v>
      </c>
      <c r="O55" s="87">
        <f t="shared" si="3"/>
        <v>3.0864197530864196E-3</v>
      </c>
      <c r="P55" s="88">
        <v>3.0864197530864196E-3</v>
      </c>
    </row>
    <row r="56" spans="2:16" x14ac:dyDescent="0.25">
      <c r="B56" s="39" t="s">
        <v>66</v>
      </c>
      <c r="C56" s="39" t="s">
        <v>72</v>
      </c>
      <c r="D56" s="39">
        <v>523</v>
      </c>
      <c r="E56" s="39">
        <v>0</v>
      </c>
      <c r="F56" s="39">
        <f t="shared" si="0"/>
        <v>523</v>
      </c>
      <c r="G56" s="39">
        <v>86</v>
      </c>
      <c r="H56" s="39">
        <v>0</v>
      </c>
      <c r="I56" s="39">
        <f t="shared" si="1"/>
        <v>86</v>
      </c>
      <c r="J56" s="43">
        <v>4012</v>
      </c>
      <c r="K56" s="39">
        <v>933</v>
      </c>
      <c r="L56" s="39">
        <f t="shared" si="2"/>
        <v>3079</v>
      </c>
      <c r="M56" s="39">
        <v>0</v>
      </c>
      <c r="N56" s="39">
        <v>491</v>
      </c>
      <c r="O56" s="87">
        <f t="shared" si="3"/>
        <v>2.7931146476128613E-2</v>
      </c>
      <c r="P56" s="88">
        <v>2.7931146476128613E-2</v>
      </c>
    </row>
    <row r="57" spans="2:16" x14ac:dyDescent="0.25">
      <c r="C57" s="39" t="s">
        <v>71</v>
      </c>
      <c r="D57" s="39">
        <v>28</v>
      </c>
      <c r="E57" s="39">
        <v>1</v>
      </c>
      <c r="F57" s="39">
        <f t="shared" si="0"/>
        <v>29</v>
      </c>
      <c r="G57" s="39">
        <v>4</v>
      </c>
      <c r="H57" s="39">
        <v>1</v>
      </c>
      <c r="I57" s="39">
        <f t="shared" si="1"/>
        <v>5</v>
      </c>
      <c r="J57" s="43">
        <v>753</v>
      </c>
      <c r="K57" s="39">
        <v>92</v>
      </c>
      <c r="L57" s="39">
        <f t="shared" si="2"/>
        <v>661</v>
      </c>
      <c r="M57" s="39">
        <v>0</v>
      </c>
      <c r="N57" s="39">
        <v>0</v>
      </c>
      <c r="O57" s="87">
        <f t="shared" si="3"/>
        <v>7.5642965204236008E-3</v>
      </c>
      <c r="P57" s="88">
        <v>7.5642965204236008E-3</v>
      </c>
    </row>
    <row r="58" spans="2:16" x14ac:dyDescent="0.25">
      <c r="C58" s="39" t="s">
        <v>70</v>
      </c>
      <c r="D58" s="39">
        <v>167</v>
      </c>
      <c r="E58" s="39">
        <v>5</v>
      </c>
      <c r="F58" s="39">
        <f t="shared" si="0"/>
        <v>172</v>
      </c>
      <c r="G58" s="39">
        <v>28</v>
      </c>
      <c r="H58" s="39">
        <v>5</v>
      </c>
      <c r="I58" s="39">
        <f t="shared" si="1"/>
        <v>33</v>
      </c>
      <c r="J58" s="43">
        <v>650</v>
      </c>
      <c r="K58" s="39">
        <v>90</v>
      </c>
      <c r="L58" s="39">
        <f t="shared" si="2"/>
        <v>560</v>
      </c>
      <c r="M58" s="39">
        <v>0</v>
      </c>
      <c r="N58" s="39">
        <v>59</v>
      </c>
      <c r="O58" s="87">
        <f t="shared" si="3"/>
        <v>5.8928571428571427E-2</v>
      </c>
      <c r="P58" s="88">
        <v>5.8928571428571427E-2</v>
      </c>
    </row>
    <row r="59" spans="2:16" x14ac:dyDescent="0.25">
      <c r="C59" s="39" t="s">
        <v>69</v>
      </c>
      <c r="D59" s="39">
        <v>34</v>
      </c>
      <c r="E59" s="39">
        <v>10</v>
      </c>
      <c r="F59" s="39">
        <f t="shared" si="0"/>
        <v>44</v>
      </c>
      <c r="G59" s="39">
        <v>6</v>
      </c>
      <c r="H59" s="39">
        <v>10</v>
      </c>
      <c r="I59" s="39">
        <f t="shared" si="1"/>
        <v>16</v>
      </c>
      <c r="J59" s="39">
        <v>956</v>
      </c>
      <c r="K59" s="39">
        <v>158</v>
      </c>
      <c r="L59" s="39">
        <f t="shared" si="2"/>
        <v>798</v>
      </c>
      <c r="M59" s="39">
        <v>0</v>
      </c>
      <c r="N59" s="39">
        <v>0</v>
      </c>
      <c r="O59" s="87">
        <f t="shared" si="3"/>
        <v>2.0050125313283207E-2</v>
      </c>
      <c r="P59" s="88">
        <v>2.0050125313283207E-2</v>
      </c>
    </row>
    <row r="60" spans="2:16" x14ac:dyDescent="0.25">
      <c r="C60" s="39" t="s">
        <v>68</v>
      </c>
      <c r="D60" s="39">
        <v>85</v>
      </c>
      <c r="E60" s="39">
        <v>6</v>
      </c>
      <c r="F60" s="39">
        <f t="shared" si="0"/>
        <v>91</v>
      </c>
      <c r="G60" s="39">
        <v>14</v>
      </c>
      <c r="H60" s="39">
        <v>6</v>
      </c>
      <c r="I60" s="39">
        <f t="shared" si="1"/>
        <v>20</v>
      </c>
      <c r="J60" s="39">
        <v>407</v>
      </c>
      <c r="K60" s="39">
        <v>45</v>
      </c>
      <c r="L60" s="39">
        <f t="shared" si="2"/>
        <v>362</v>
      </c>
      <c r="M60" s="39">
        <v>242</v>
      </c>
      <c r="N60" s="39">
        <v>29</v>
      </c>
      <c r="O60" s="87">
        <f t="shared" si="3"/>
        <v>5.5248618784530384E-2</v>
      </c>
      <c r="P60" s="88">
        <v>5.5248618784530384E-2</v>
      </c>
    </row>
    <row r="61" spans="2:16" x14ac:dyDescent="0.25">
      <c r="C61" s="39" t="s">
        <v>67</v>
      </c>
      <c r="D61" s="39">
        <v>3474</v>
      </c>
      <c r="E61" s="39">
        <v>43</v>
      </c>
      <c r="F61" s="39">
        <f t="shared" si="0"/>
        <v>3517</v>
      </c>
      <c r="G61" s="39">
        <v>576</v>
      </c>
      <c r="H61" s="39">
        <v>43</v>
      </c>
      <c r="I61" s="39">
        <f t="shared" si="1"/>
        <v>619</v>
      </c>
      <c r="J61" s="39">
        <v>203</v>
      </c>
      <c r="K61" s="39">
        <v>31</v>
      </c>
      <c r="L61" s="39">
        <f t="shared" si="2"/>
        <v>172</v>
      </c>
      <c r="M61" s="39">
        <v>0</v>
      </c>
      <c r="N61" s="39">
        <v>2809</v>
      </c>
      <c r="O61" s="87">
        <f t="shared" si="3"/>
        <v>3.5988372093023258</v>
      </c>
      <c r="P61" s="88">
        <v>3.5988372093023258</v>
      </c>
    </row>
    <row r="62" spans="2:16" x14ac:dyDescent="0.25">
      <c r="B62" s="39" t="s">
        <v>73</v>
      </c>
      <c r="C62" s="39" t="s">
        <v>74</v>
      </c>
      <c r="D62" s="39">
        <v>889</v>
      </c>
      <c r="E62" s="39">
        <v>9</v>
      </c>
      <c r="F62" s="39">
        <f t="shared" si="0"/>
        <v>898</v>
      </c>
      <c r="G62" s="39">
        <v>757</v>
      </c>
      <c r="H62" s="39">
        <v>9</v>
      </c>
      <c r="I62" s="39">
        <f t="shared" si="1"/>
        <v>766</v>
      </c>
      <c r="J62" s="39">
        <v>198</v>
      </c>
      <c r="K62" s="39">
        <v>32</v>
      </c>
      <c r="L62" s="39">
        <f t="shared" si="2"/>
        <v>166</v>
      </c>
      <c r="M62" s="39">
        <v>2035</v>
      </c>
      <c r="N62" s="39">
        <v>60</v>
      </c>
      <c r="O62" s="87">
        <f t="shared" si="3"/>
        <v>4.6144578313253009</v>
      </c>
      <c r="P62" s="88">
        <v>4.6144578313253009</v>
      </c>
    </row>
    <row r="63" spans="2:16" x14ac:dyDescent="0.25">
      <c r="C63" s="39" t="s">
        <v>75</v>
      </c>
      <c r="D63" s="39">
        <v>9</v>
      </c>
      <c r="E63" s="39">
        <v>13</v>
      </c>
      <c r="F63" s="39">
        <f t="shared" si="0"/>
        <v>22</v>
      </c>
      <c r="G63" s="39">
        <v>8</v>
      </c>
      <c r="H63" s="39">
        <v>12</v>
      </c>
      <c r="I63" s="39">
        <f t="shared" si="1"/>
        <v>20</v>
      </c>
      <c r="J63" s="39">
        <v>280</v>
      </c>
      <c r="K63" s="39">
        <v>35</v>
      </c>
      <c r="L63" s="39">
        <f t="shared" si="2"/>
        <v>245</v>
      </c>
      <c r="M63" s="39">
        <v>0</v>
      </c>
      <c r="N63" s="39">
        <v>0</v>
      </c>
      <c r="O63" s="87">
        <f t="shared" si="3"/>
        <v>8.1632653061224483E-2</v>
      </c>
      <c r="P63" s="88">
        <v>8.1632653061224483E-2</v>
      </c>
    </row>
    <row r="64" spans="2:16" x14ac:dyDescent="0.25">
      <c r="C64" s="39" t="s">
        <v>76</v>
      </c>
      <c r="D64" s="39">
        <v>0</v>
      </c>
      <c r="E64" s="39">
        <v>3</v>
      </c>
      <c r="F64" s="39">
        <f t="shared" si="0"/>
        <v>3</v>
      </c>
      <c r="G64" s="39">
        <v>0</v>
      </c>
      <c r="H64" s="39">
        <v>3</v>
      </c>
      <c r="I64" s="39">
        <f t="shared" si="1"/>
        <v>3</v>
      </c>
      <c r="J64" s="39">
        <v>24</v>
      </c>
      <c r="K64" s="39">
        <v>2</v>
      </c>
      <c r="L64" s="39">
        <f t="shared" si="2"/>
        <v>22</v>
      </c>
      <c r="M64" s="39">
        <v>6</v>
      </c>
      <c r="N64" s="39">
        <v>0</v>
      </c>
      <c r="O64" s="87">
        <f t="shared" si="3"/>
        <v>0.13636363636363635</v>
      </c>
      <c r="P64" s="88">
        <v>0.13636363636363635</v>
      </c>
    </row>
    <row r="65" spans="2:16" x14ac:dyDescent="0.25">
      <c r="B65" s="39" t="s">
        <v>77</v>
      </c>
      <c r="C65" s="39" t="s">
        <v>82</v>
      </c>
      <c r="D65" s="39">
        <v>0</v>
      </c>
      <c r="E65" s="39">
        <v>6</v>
      </c>
      <c r="F65" s="39">
        <f t="shared" si="0"/>
        <v>6</v>
      </c>
      <c r="G65" s="39">
        <v>11</v>
      </c>
      <c r="H65" s="39">
        <v>5</v>
      </c>
      <c r="I65" s="39">
        <f t="shared" si="1"/>
        <v>16</v>
      </c>
      <c r="J65" s="39">
        <v>518</v>
      </c>
      <c r="K65" s="39">
        <v>47</v>
      </c>
      <c r="L65" s="39">
        <f t="shared" si="2"/>
        <v>471</v>
      </c>
      <c r="M65" s="39">
        <v>575</v>
      </c>
      <c r="N65" s="39">
        <v>117</v>
      </c>
      <c r="O65" s="87">
        <f t="shared" si="3"/>
        <v>3.3970276008492568E-2</v>
      </c>
      <c r="P65" s="88">
        <v>3.3970276008492568E-2</v>
      </c>
    </row>
    <row r="66" spans="2:16" x14ac:dyDescent="0.25">
      <c r="C66" s="39" t="s">
        <v>83</v>
      </c>
      <c r="D66" s="39">
        <v>15</v>
      </c>
      <c r="E66" s="39">
        <v>2</v>
      </c>
      <c r="F66" s="39">
        <f t="shared" ref="F66:F88" si="4">D66+E66</f>
        <v>17</v>
      </c>
      <c r="G66" s="39">
        <v>41</v>
      </c>
      <c r="H66" s="39">
        <v>2</v>
      </c>
      <c r="I66" s="39">
        <f t="shared" ref="I66:I88" si="5">G66+H66</f>
        <v>43</v>
      </c>
      <c r="J66" s="39">
        <v>174</v>
      </c>
      <c r="K66" s="39">
        <v>15</v>
      </c>
      <c r="L66" s="39">
        <f t="shared" ref="L66:L88" si="6">J66-K66</f>
        <v>159</v>
      </c>
      <c r="M66" s="39">
        <v>1</v>
      </c>
      <c r="N66" s="39">
        <v>0</v>
      </c>
      <c r="O66" s="87">
        <f t="shared" ref="O66:O88" si="7">I66/L66</f>
        <v>0.27044025157232704</v>
      </c>
      <c r="P66" s="88">
        <v>0.27044025157232704</v>
      </c>
    </row>
    <row r="67" spans="2:16" x14ac:dyDescent="0.25">
      <c r="C67" s="39" t="s">
        <v>84</v>
      </c>
      <c r="D67" s="39">
        <v>61</v>
      </c>
      <c r="E67" s="39">
        <v>16</v>
      </c>
      <c r="F67" s="39">
        <f t="shared" si="4"/>
        <v>77</v>
      </c>
      <c r="G67" s="39">
        <v>168</v>
      </c>
      <c r="H67" s="39">
        <v>15</v>
      </c>
      <c r="I67" s="39">
        <f t="shared" si="5"/>
        <v>183</v>
      </c>
      <c r="J67" s="39">
        <v>280</v>
      </c>
      <c r="K67" s="39">
        <v>20</v>
      </c>
      <c r="L67" s="39">
        <f t="shared" si="6"/>
        <v>260</v>
      </c>
      <c r="M67" s="39">
        <v>117</v>
      </c>
      <c r="N67" s="39">
        <v>31</v>
      </c>
      <c r="O67" s="87">
        <f t="shared" si="7"/>
        <v>0.7038461538461539</v>
      </c>
      <c r="P67" s="88">
        <v>0.7038461538461539</v>
      </c>
    </row>
    <row r="68" spans="2:16" x14ac:dyDescent="0.25">
      <c r="C68" s="39" t="s">
        <v>85</v>
      </c>
      <c r="D68" s="39">
        <v>137</v>
      </c>
      <c r="E68" s="39">
        <v>5</v>
      </c>
      <c r="F68" s="39">
        <f t="shared" si="4"/>
        <v>142</v>
      </c>
      <c r="G68" s="39">
        <v>375</v>
      </c>
      <c r="H68" s="39">
        <v>4</v>
      </c>
      <c r="I68" s="39">
        <f t="shared" si="5"/>
        <v>379</v>
      </c>
      <c r="J68" s="39">
        <v>491</v>
      </c>
      <c r="K68" s="39">
        <v>39</v>
      </c>
      <c r="L68" s="39">
        <f t="shared" si="6"/>
        <v>452</v>
      </c>
      <c r="M68" s="39">
        <v>0</v>
      </c>
      <c r="N68" s="39">
        <v>12</v>
      </c>
      <c r="O68" s="87">
        <f t="shared" si="7"/>
        <v>0.83849557522123896</v>
      </c>
      <c r="P68" s="88">
        <v>0.83849557522123896</v>
      </c>
    </row>
    <row r="69" spans="2:16" x14ac:dyDescent="0.25">
      <c r="C69" s="39" t="s">
        <v>86</v>
      </c>
      <c r="D69" s="39">
        <v>10</v>
      </c>
      <c r="E69" s="39">
        <v>6</v>
      </c>
      <c r="F69" s="39">
        <f t="shared" si="4"/>
        <v>16</v>
      </c>
      <c r="G69" s="39">
        <v>27</v>
      </c>
      <c r="H69" s="39">
        <v>5</v>
      </c>
      <c r="I69" s="39">
        <f t="shared" si="5"/>
        <v>32</v>
      </c>
      <c r="J69" s="39">
        <v>147</v>
      </c>
      <c r="K69" s="39">
        <v>15</v>
      </c>
      <c r="L69" s="39">
        <f t="shared" si="6"/>
        <v>132</v>
      </c>
      <c r="M69" s="39">
        <v>64</v>
      </c>
      <c r="N69" s="39">
        <v>0</v>
      </c>
      <c r="O69" s="87">
        <f t="shared" si="7"/>
        <v>0.24242424242424243</v>
      </c>
      <c r="P69" s="88">
        <v>0.24242424242424243</v>
      </c>
    </row>
    <row r="70" spans="2:16" x14ac:dyDescent="0.25">
      <c r="C70" s="39" t="s">
        <v>87</v>
      </c>
      <c r="D70" s="39">
        <v>41</v>
      </c>
      <c r="E70" s="39">
        <v>6</v>
      </c>
      <c r="F70" s="39">
        <f t="shared" si="4"/>
        <v>47</v>
      </c>
      <c r="G70" s="39">
        <v>112</v>
      </c>
      <c r="H70" s="39">
        <v>5</v>
      </c>
      <c r="I70" s="39">
        <f t="shared" si="5"/>
        <v>117</v>
      </c>
      <c r="J70" s="39">
        <v>544</v>
      </c>
      <c r="K70" s="39">
        <v>107</v>
      </c>
      <c r="L70" s="39">
        <f t="shared" si="6"/>
        <v>437</v>
      </c>
      <c r="M70" s="39">
        <v>0</v>
      </c>
      <c r="N70" s="39">
        <v>22</v>
      </c>
      <c r="O70" s="87">
        <f t="shared" si="7"/>
        <v>0.26773455377574373</v>
      </c>
      <c r="P70" s="88">
        <v>0.26773455377574373</v>
      </c>
    </row>
    <row r="71" spans="2:16" x14ac:dyDescent="0.25">
      <c r="B71" s="39" t="s">
        <v>78</v>
      </c>
      <c r="C71" s="39" t="s">
        <v>88</v>
      </c>
      <c r="D71" s="39">
        <v>24</v>
      </c>
      <c r="E71" s="39">
        <v>24</v>
      </c>
      <c r="F71" s="39">
        <f t="shared" si="4"/>
        <v>48</v>
      </c>
      <c r="G71" s="39">
        <v>26</v>
      </c>
      <c r="H71" s="39">
        <v>24</v>
      </c>
      <c r="I71" s="39">
        <f t="shared" si="5"/>
        <v>50</v>
      </c>
      <c r="J71" s="39">
        <v>227</v>
      </c>
      <c r="K71" s="39">
        <v>19</v>
      </c>
      <c r="L71" s="39">
        <f t="shared" si="6"/>
        <v>208</v>
      </c>
      <c r="M71" s="39">
        <v>0</v>
      </c>
      <c r="N71" s="39">
        <v>0</v>
      </c>
      <c r="O71" s="87">
        <f t="shared" si="7"/>
        <v>0.24038461538461539</v>
      </c>
      <c r="P71" s="88">
        <v>0.24038461538461539</v>
      </c>
    </row>
    <row r="72" spans="2:16" x14ac:dyDescent="0.25">
      <c r="C72" s="39" t="s">
        <v>89</v>
      </c>
      <c r="D72" s="39">
        <v>19</v>
      </c>
      <c r="E72" s="39">
        <v>23</v>
      </c>
      <c r="F72" s="39">
        <f t="shared" si="4"/>
        <v>42</v>
      </c>
      <c r="G72" s="39">
        <v>21</v>
      </c>
      <c r="H72" s="39">
        <v>23</v>
      </c>
      <c r="I72" s="39">
        <f t="shared" si="5"/>
        <v>44</v>
      </c>
      <c r="J72" s="39">
        <v>105</v>
      </c>
      <c r="K72" s="39">
        <v>5</v>
      </c>
      <c r="L72" s="39">
        <f t="shared" si="6"/>
        <v>100</v>
      </c>
      <c r="M72" s="39">
        <v>0</v>
      </c>
      <c r="N72" s="39">
        <v>0</v>
      </c>
      <c r="O72" s="87">
        <f t="shared" si="7"/>
        <v>0.44</v>
      </c>
      <c r="P72" s="88">
        <v>0.44</v>
      </c>
    </row>
    <row r="73" spans="2:16" x14ac:dyDescent="0.25">
      <c r="C73" s="39" t="s">
        <v>90</v>
      </c>
      <c r="D73" s="39">
        <v>49</v>
      </c>
      <c r="E73" s="39">
        <v>15</v>
      </c>
      <c r="F73" s="39">
        <f t="shared" si="4"/>
        <v>64</v>
      </c>
      <c r="G73" s="39">
        <v>54</v>
      </c>
      <c r="H73" s="39">
        <v>15</v>
      </c>
      <c r="I73" s="39">
        <f t="shared" si="5"/>
        <v>69</v>
      </c>
      <c r="J73" s="39">
        <v>229</v>
      </c>
      <c r="K73" s="39">
        <v>17</v>
      </c>
      <c r="L73" s="39">
        <f t="shared" si="6"/>
        <v>212</v>
      </c>
      <c r="M73" s="39">
        <v>0</v>
      </c>
      <c r="N73" s="39">
        <v>0</v>
      </c>
      <c r="O73" s="87">
        <f t="shared" si="7"/>
        <v>0.32547169811320753</v>
      </c>
      <c r="P73" s="88">
        <v>0.32547169811320753</v>
      </c>
    </row>
    <row r="74" spans="2:16" x14ac:dyDescent="0.25">
      <c r="C74" s="39" t="s">
        <v>91</v>
      </c>
      <c r="D74" s="39">
        <v>54</v>
      </c>
      <c r="E74" s="39">
        <v>1</v>
      </c>
      <c r="F74" s="39">
        <f t="shared" si="4"/>
        <v>55</v>
      </c>
      <c r="G74" s="39">
        <v>59</v>
      </c>
      <c r="H74" s="39">
        <v>1</v>
      </c>
      <c r="I74" s="39">
        <f t="shared" si="5"/>
        <v>60</v>
      </c>
      <c r="J74" s="39">
        <v>347</v>
      </c>
      <c r="K74" s="39">
        <v>56</v>
      </c>
      <c r="L74" s="39">
        <f t="shared" si="6"/>
        <v>291</v>
      </c>
      <c r="M74" s="39">
        <v>0</v>
      </c>
      <c r="N74" s="39">
        <v>1</v>
      </c>
      <c r="O74" s="87">
        <f t="shared" si="7"/>
        <v>0.20618556701030927</v>
      </c>
      <c r="P74" s="88">
        <v>0.20618556701030927</v>
      </c>
    </row>
    <row r="75" spans="2:16" x14ac:dyDescent="0.25">
      <c r="C75" s="39" t="s">
        <v>104</v>
      </c>
      <c r="D75" s="39">
        <v>45</v>
      </c>
      <c r="E75" s="39">
        <v>1</v>
      </c>
      <c r="F75" s="39">
        <f t="shared" si="4"/>
        <v>46</v>
      </c>
      <c r="G75" s="39">
        <v>50</v>
      </c>
      <c r="H75" s="39">
        <v>1</v>
      </c>
      <c r="I75" s="39">
        <f t="shared" si="5"/>
        <v>51</v>
      </c>
      <c r="J75" s="39">
        <v>771</v>
      </c>
      <c r="K75" s="39">
        <v>228</v>
      </c>
      <c r="L75" s="39">
        <f t="shared" si="6"/>
        <v>543</v>
      </c>
      <c r="M75" s="39">
        <v>0</v>
      </c>
      <c r="N75" s="39">
        <v>0</v>
      </c>
      <c r="O75" s="87">
        <f t="shared" si="7"/>
        <v>9.3922651933701654E-2</v>
      </c>
      <c r="P75" s="88">
        <v>9.3922651933701654E-2</v>
      </c>
    </row>
    <row r="76" spans="2:16" x14ac:dyDescent="0.25">
      <c r="B76" s="39" t="s">
        <v>79</v>
      </c>
      <c r="C76" s="39" t="s">
        <v>92</v>
      </c>
      <c r="D76" s="39">
        <v>59</v>
      </c>
      <c r="E76" s="39">
        <v>5</v>
      </c>
      <c r="F76" s="39">
        <f t="shared" si="4"/>
        <v>64</v>
      </c>
      <c r="G76" s="39">
        <v>70</v>
      </c>
      <c r="H76" s="39">
        <v>5</v>
      </c>
      <c r="I76" s="39">
        <f t="shared" si="5"/>
        <v>75</v>
      </c>
      <c r="J76" s="39">
        <v>279</v>
      </c>
      <c r="K76" s="39">
        <v>29</v>
      </c>
      <c r="L76" s="39">
        <f t="shared" si="6"/>
        <v>250</v>
      </c>
      <c r="M76" s="39">
        <v>0</v>
      </c>
      <c r="N76" s="39">
        <v>0</v>
      </c>
      <c r="O76" s="87">
        <f t="shared" si="7"/>
        <v>0.3</v>
      </c>
      <c r="P76" s="88">
        <v>0.3</v>
      </c>
    </row>
    <row r="77" spans="2:16" x14ac:dyDescent="0.25">
      <c r="C77" s="39" t="s">
        <v>93</v>
      </c>
      <c r="D77" s="39">
        <v>2</v>
      </c>
      <c r="E77" s="39">
        <v>30</v>
      </c>
      <c r="F77" s="39">
        <f t="shared" si="4"/>
        <v>32</v>
      </c>
      <c r="G77" s="39">
        <v>2</v>
      </c>
      <c r="H77" s="39">
        <v>30</v>
      </c>
      <c r="I77" s="39">
        <f t="shared" si="5"/>
        <v>32</v>
      </c>
      <c r="J77" s="39">
        <v>60</v>
      </c>
      <c r="K77" s="39">
        <v>8</v>
      </c>
      <c r="L77" s="39">
        <f t="shared" si="6"/>
        <v>52</v>
      </c>
      <c r="M77" s="39">
        <v>0</v>
      </c>
      <c r="N77" s="39">
        <v>0</v>
      </c>
      <c r="O77" s="87">
        <f t="shared" si="7"/>
        <v>0.61538461538461542</v>
      </c>
      <c r="P77" s="88">
        <v>0.61538461538461542</v>
      </c>
    </row>
    <row r="78" spans="2:16" x14ac:dyDescent="0.25">
      <c r="C78" s="39" t="s">
        <v>90</v>
      </c>
      <c r="D78" s="39">
        <v>196</v>
      </c>
      <c r="E78" s="39">
        <v>4</v>
      </c>
      <c r="F78" s="39">
        <f t="shared" si="4"/>
        <v>200</v>
      </c>
      <c r="G78" s="39">
        <v>232</v>
      </c>
      <c r="H78" s="39">
        <v>4</v>
      </c>
      <c r="I78" s="39">
        <f t="shared" si="5"/>
        <v>236</v>
      </c>
      <c r="J78" s="39">
        <v>514</v>
      </c>
      <c r="K78" s="39">
        <v>77</v>
      </c>
      <c r="L78" s="39">
        <f t="shared" si="6"/>
        <v>437</v>
      </c>
      <c r="M78" s="39">
        <v>0</v>
      </c>
      <c r="N78" s="39">
        <v>3</v>
      </c>
      <c r="O78" s="87">
        <f t="shared" si="7"/>
        <v>0.54004576659038905</v>
      </c>
      <c r="P78" s="88">
        <v>0.54004576659038905</v>
      </c>
    </row>
    <row r="79" spans="2:16" x14ac:dyDescent="0.25">
      <c r="C79" s="39" t="s">
        <v>94</v>
      </c>
      <c r="D79" s="39">
        <v>1</v>
      </c>
      <c r="E79" s="39">
        <v>3</v>
      </c>
      <c r="F79" s="39">
        <f t="shared" si="4"/>
        <v>4</v>
      </c>
      <c r="G79" s="39">
        <v>1</v>
      </c>
      <c r="H79" s="39">
        <v>3</v>
      </c>
      <c r="I79" s="39">
        <f t="shared" si="5"/>
        <v>4</v>
      </c>
      <c r="J79" s="39">
        <v>27</v>
      </c>
      <c r="K79" s="39">
        <v>3</v>
      </c>
      <c r="L79" s="39">
        <f t="shared" si="6"/>
        <v>24</v>
      </c>
      <c r="M79" s="39">
        <v>3</v>
      </c>
      <c r="N79" s="39">
        <v>0</v>
      </c>
      <c r="O79" s="87">
        <f t="shared" si="7"/>
        <v>0.16666666666666666</v>
      </c>
      <c r="P79" s="88">
        <v>0.16666666666666666</v>
      </c>
    </row>
    <row r="80" spans="2:16" x14ac:dyDescent="0.25">
      <c r="C80" s="39" t="s">
        <v>95</v>
      </c>
      <c r="D80" s="39">
        <v>8</v>
      </c>
      <c r="E80" s="39">
        <v>3</v>
      </c>
      <c r="F80" s="39">
        <f t="shared" si="4"/>
        <v>11</v>
      </c>
      <c r="G80" s="39">
        <v>10</v>
      </c>
      <c r="H80" s="39">
        <v>3</v>
      </c>
      <c r="I80" s="39">
        <f t="shared" si="5"/>
        <v>13</v>
      </c>
      <c r="J80" s="39">
        <v>228</v>
      </c>
      <c r="K80" s="39">
        <v>39</v>
      </c>
      <c r="L80" s="39">
        <f t="shared" si="6"/>
        <v>189</v>
      </c>
      <c r="M80" s="39">
        <v>3</v>
      </c>
      <c r="N80" s="39">
        <v>0</v>
      </c>
      <c r="O80" s="87">
        <f t="shared" si="7"/>
        <v>6.8783068783068779E-2</v>
      </c>
      <c r="P80" s="88">
        <v>6.8783068783068779E-2</v>
      </c>
    </row>
    <row r="81" spans="2:16" x14ac:dyDescent="0.25">
      <c r="B81" s="39" t="s">
        <v>80</v>
      </c>
      <c r="C81" s="39" t="s">
        <v>96</v>
      </c>
      <c r="D81" s="39">
        <v>348</v>
      </c>
      <c r="E81" s="39">
        <v>97</v>
      </c>
      <c r="F81" s="39">
        <f t="shared" si="4"/>
        <v>445</v>
      </c>
      <c r="G81" s="39">
        <v>240</v>
      </c>
      <c r="H81" s="39">
        <v>97</v>
      </c>
      <c r="I81" s="39">
        <f t="shared" si="5"/>
        <v>337</v>
      </c>
      <c r="J81" s="43">
        <v>1212</v>
      </c>
      <c r="K81" s="39">
        <v>178</v>
      </c>
      <c r="L81" s="39">
        <f t="shared" si="6"/>
        <v>1034</v>
      </c>
      <c r="M81" s="39">
        <v>0</v>
      </c>
      <c r="N81" s="39">
        <v>35</v>
      </c>
      <c r="O81" s="87">
        <f t="shared" si="7"/>
        <v>0.32591876208897486</v>
      </c>
      <c r="P81" s="88">
        <v>0.32591876208897486</v>
      </c>
    </row>
    <row r="82" spans="2:16" x14ac:dyDescent="0.25">
      <c r="C82" s="39" t="s">
        <v>97</v>
      </c>
      <c r="D82" s="39">
        <v>220</v>
      </c>
      <c r="E82" s="39">
        <v>4</v>
      </c>
      <c r="F82" s="39">
        <f t="shared" si="4"/>
        <v>224</v>
      </c>
      <c r="G82" s="39">
        <v>152</v>
      </c>
      <c r="H82" s="39">
        <v>4</v>
      </c>
      <c r="I82" s="39">
        <f t="shared" si="5"/>
        <v>156</v>
      </c>
      <c r="J82" s="39">
        <v>460</v>
      </c>
      <c r="K82" s="39">
        <v>65</v>
      </c>
      <c r="L82" s="39">
        <f t="shared" si="6"/>
        <v>395</v>
      </c>
      <c r="M82" s="39">
        <v>0</v>
      </c>
      <c r="N82" s="39">
        <v>174</v>
      </c>
      <c r="O82" s="87">
        <f t="shared" si="7"/>
        <v>0.39493670886075949</v>
      </c>
      <c r="P82" s="88">
        <v>0.39493670886075949</v>
      </c>
    </row>
    <row r="83" spans="2:16" x14ac:dyDescent="0.25">
      <c r="C83" s="39" t="s">
        <v>98</v>
      </c>
      <c r="D83" s="39">
        <v>30</v>
      </c>
      <c r="E83" s="39">
        <v>4</v>
      </c>
      <c r="F83" s="39">
        <f t="shared" si="4"/>
        <v>34</v>
      </c>
      <c r="G83" s="39">
        <v>21</v>
      </c>
      <c r="H83" s="39">
        <v>4</v>
      </c>
      <c r="I83" s="39">
        <f t="shared" si="5"/>
        <v>25</v>
      </c>
      <c r="J83" s="39">
        <v>210</v>
      </c>
      <c r="K83" s="39">
        <v>34</v>
      </c>
      <c r="L83" s="39">
        <f t="shared" si="6"/>
        <v>176</v>
      </c>
      <c r="M83" s="39">
        <v>33</v>
      </c>
      <c r="N83" s="39">
        <v>0</v>
      </c>
      <c r="O83" s="87">
        <f t="shared" si="7"/>
        <v>0.14204545454545456</v>
      </c>
      <c r="P83" s="88">
        <v>0.14204545454545456</v>
      </c>
    </row>
    <row r="84" spans="2:16" x14ac:dyDescent="0.25">
      <c r="C84" s="39" t="s">
        <v>99</v>
      </c>
      <c r="D84" s="39">
        <v>1</v>
      </c>
      <c r="E84" s="39">
        <v>1</v>
      </c>
      <c r="F84" s="39">
        <f t="shared" si="4"/>
        <v>2</v>
      </c>
      <c r="G84" s="39">
        <v>1</v>
      </c>
      <c r="H84" s="39">
        <v>1</v>
      </c>
      <c r="I84" s="39">
        <f t="shared" si="5"/>
        <v>2</v>
      </c>
      <c r="J84" s="39">
        <v>110</v>
      </c>
      <c r="K84" s="39">
        <v>13</v>
      </c>
      <c r="L84" s="39">
        <f t="shared" si="6"/>
        <v>97</v>
      </c>
      <c r="M84" s="39">
        <v>2</v>
      </c>
      <c r="N84" s="39">
        <v>0</v>
      </c>
      <c r="O84" s="87">
        <f t="shared" si="7"/>
        <v>2.0618556701030927E-2</v>
      </c>
      <c r="P84" s="88">
        <v>2.0618556701030927E-2</v>
      </c>
    </row>
    <row r="85" spans="2:16" x14ac:dyDescent="0.25">
      <c r="C85" s="39" t="s">
        <v>100</v>
      </c>
      <c r="D85" s="39">
        <v>88</v>
      </c>
      <c r="E85" s="39">
        <v>3</v>
      </c>
      <c r="F85" s="39">
        <f t="shared" si="4"/>
        <v>91</v>
      </c>
      <c r="G85" s="39">
        <v>60</v>
      </c>
      <c r="H85" s="39">
        <v>3</v>
      </c>
      <c r="I85" s="39">
        <f t="shared" si="5"/>
        <v>63</v>
      </c>
      <c r="J85" s="39">
        <v>480</v>
      </c>
      <c r="K85" s="39">
        <v>94</v>
      </c>
      <c r="L85" s="39">
        <f t="shared" si="6"/>
        <v>386</v>
      </c>
      <c r="M85" s="39">
        <v>2</v>
      </c>
      <c r="N85" s="39">
        <v>23</v>
      </c>
      <c r="O85" s="87">
        <f t="shared" si="7"/>
        <v>0.16321243523316062</v>
      </c>
      <c r="P85" s="88">
        <v>0.16321243523316062</v>
      </c>
    </row>
    <row r="86" spans="2:16" x14ac:dyDescent="0.25">
      <c r="B86" s="39" t="s">
        <v>81</v>
      </c>
      <c r="C86" s="39" t="s">
        <v>101</v>
      </c>
      <c r="D86" s="39">
        <v>66</v>
      </c>
      <c r="E86" s="39">
        <v>20</v>
      </c>
      <c r="F86" s="39">
        <f t="shared" si="4"/>
        <v>86</v>
      </c>
      <c r="G86" s="39">
        <v>45</v>
      </c>
      <c r="H86" s="39">
        <v>16</v>
      </c>
      <c r="I86" s="39">
        <f t="shared" si="5"/>
        <v>61</v>
      </c>
      <c r="J86" s="39">
        <v>373</v>
      </c>
      <c r="K86" s="39">
        <v>61</v>
      </c>
      <c r="L86" s="39">
        <f t="shared" si="6"/>
        <v>312</v>
      </c>
      <c r="M86" s="39">
        <v>269</v>
      </c>
      <c r="N86" s="39">
        <v>0</v>
      </c>
      <c r="O86" s="87">
        <f t="shared" si="7"/>
        <v>0.19551282051282051</v>
      </c>
      <c r="P86" s="88">
        <v>0.19551282051282051</v>
      </c>
    </row>
    <row r="87" spans="2:16" x14ac:dyDescent="0.25">
      <c r="C87" s="39" t="s">
        <v>102</v>
      </c>
      <c r="D87" s="39">
        <v>284</v>
      </c>
      <c r="E87" s="39">
        <v>15</v>
      </c>
      <c r="F87" s="39">
        <f t="shared" si="4"/>
        <v>299</v>
      </c>
      <c r="G87" s="39">
        <v>191</v>
      </c>
      <c r="H87" s="39">
        <v>12</v>
      </c>
      <c r="I87" s="39">
        <f t="shared" si="5"/>
        <v>203</v>
      </c>
      <c r="J87" s="39">
        <v>849</v>
      </c>
      <c r="K87" s="39">
        <v>124</v>
      </c>
      <c r="L87" s="39">
        <f t="shared" si="6"/>
        <v>725</v>
      </c>
      <c r="M87" s="39">
        <v>32</v>
      </c>
      <c r="N87" s="39">
        <v>125</v>
      </c>
      <c r="O87" s="87">
        <f t="shared" si="7"/>
        <v>0.28000000000000003</v>
      </c>
      <c r="P87" s="88">
        <v>0.28000000000000003</v>
      </c>
    </row>
    <row r="88" spans="2:16" x14ac:dyDescent="0.25">
      <c r="C88" s="39" t="s">
        <v>103</v>
      </c>
      <c r="D88" s="39">
        <v>30</v>
      </c>
      <c r="E88" s="39">
        <v>22</v>
      </c>
      <c r="F88" s="39">
        <f t="shared" si="4"/>
        <v>52</v>
      </c>
      <c r="G88" s="39">
        <v>20</v>
      </c>
      <c r="H88" s="39">
        <v>17</v>
      </c>
      <c r="I88" s="39">
        <f t="shared" si="5"/>
        <v>37</v>
      </c>
      <c r="J88" s="39">
        <v>207</v>
      </c>
      <c r="K88" s="39">
        <v>32</v>
      </c>
      <c r="L88" s="39">
        <f t="shared" si="6"/>
        <v>175</v>
      </c>
      <c r="M88" s="39">
        <v>18</v>
      </c>
      <c r="N88" s="39">
        <v>0</v>
      </c>
      <c r="O88" s="87">
        <f t="shared" si="7"/>
        <v>0.21142857142857144</v>
      </c>
      <c r="P88" s="88">
        <v>0.21142857142857144</v>
      </c>
    </row>
    <row r="89" spans="2:16" s="44" customFormat="1" x14ac:dyDescent="0.25"/>
    <row r="94" spans="2:16" ht="157.5" x14ac:dyDescent="0.25">
      <c r="F94" s="35" t="s">
        <v>448</v>
      </c>
      <c r="G94" s="80" t="s">
        <v>444</v>
      </c>
    </row>
  </sheetData>
  <sheetProtection password="81F3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3"/>
  <sheetViews>
    <sheetView topLeftCell="B31" zoomScale="70" zoomScaleNormal="70" workbookViewId="0">
      <selection activeCell="I22" sqref="I22"/>
    </sheetView>
  </sheetViews>
  <sheetFormatPr defaultRowHeight="15.75" x14ac:dyDescent="0.25"/>
  <cols>
    <col min="1" max="1" width="3.85546875" style="2" customWidth="1"/>
    <col min="2" max="2" width="71.42578125" style="2" customWidth="1"/>
    <col min="3" max="3" width="32.28515625" style="2" customWidth="1"/>
    <col min="4" max="4" width="23.5703125" style="2" customWidth="1"/>
    <col min="5" max="5" width="22.5703125" style="2" customWidth="1"/>
    <col min="6" max="6" width="23" style="2" customWidth="1"/>
    <col min="7" max="7" width="30.7109375" style="2" customWidth="1"/>
    <col min="8" max="9" width="26.7109375" style="2" customWidth="1"/>
    <col min="10" max="10" width="30.5703125" style="2" customWidth="1"/>
    <col min="11" max="11" width="21.7109375" style="2" customWidth="1"/>
    <col min="12" max="12" width="23.140625" style="2" customWidth="1"/>
    <col min="13" max="13" width="25.140625" style="2" customWidth="1"/>
    <col min="14" max="14" width="17.28515625" style="2" customWidth="1"/>
    <col min="15" max="15" width="18.42578125" style="2" customWidth="1"/>
    <col min="16" max="16" width="16.7109375" style="2" customWidth="1"/>
    <col min="17" max="17" width="18" style="2" customWidth="1"/>
    <col min="18" max="16384" width="9.140625" style="2"/>
  </cols>
  <sheetData>
    <row r="1" spans="2:17" x14ac:dyDescent="0.25">
      <c r="B1" s="1"/>
    </row>
    <row r="2" spans="2:17" ht="30" customHeight="1" x14ac:dyDescent="0.25">
      <c r="B2" s="3" t="s">
        <v>133</v>
      </c>
      <c r="C2" s="3" t="s">
        <v>134</v>
      </c>
      <c r="D2" s="95" t="s">
        <v>135</v>
      </c>
      <c r="E2" s="95"/>
      <c r="F2" s="95"/>
      <c r="G2" s="95"/>
      <c r="H2" s="95"/>
      <c r="I2" s="95"/>
    </row>
    <row r="3" spans="2:17" ht="51" customHeight="1" x14ac:dyDescent="0.25">
      <c r="B3" s="3"/>
      <c r="C3" s="3"/>
      <c r="D3" s="95"/>
      <c r="E3" s="95"/>
      <c r="F3" s="95"/>
      <c r="G3" s="95"/>
      <c r="H3" s="95"/>
      <c r="I3" s="95"/>
      <c r="J3" s="3" t="s">
        <v>136</v>
      </c>
      <c r="K3" s="3" t="s">
        <v>137</v>
      </c>
      <c r="L3" s="3" t="s">
        <v>138</v>
      </c>
      <c r="M3" s="3" t="s">
        <v>139</v>
      </c>
      <c r="N3" s="3" t="s">
        <v>140</v>
      </c>
      <c r="O3" s="3" t="s">
        <v>141</v>
      </c>
      <c r="P3" s="3" t="s">
        <v>142</v>
      </c>
      <c r="Q3" s="3" t="s">
        <v>143</v>
      </c>
    </row>
    <row r="4" spans="2:17" ht="54.75" customHeight="1" x14ac:dyDescent="0.25">
      <c r="B4" s="3" t="s">
        <v>144</v>
      </c>
      <c r="C4" s="3" t="s">
        <v>145</v>
      </c>
      <c r="D4" s="3" t="s">
        <v>146</v>
      </c>
      <c r="E4" s="3" t="s">
        <v>147</v>
      </c>
      <c r="F4" s="3" t="s">
        <v>148</v>
      </c>
      <c r="G4" s="4" t="s">
        <v>149</v>
      </c>
      <c r="H4" s="3" t="s">
        <v>149</v>
      </c>
      <c r="I4" s="3" t="s">
        <v>150</v>
      </c>
      <c r="J4" s="4"/>
      <c r="K4" s="4"/>
      <c r="L4" s="4"/>
      <c r="M4" s="4"/>
    </row>
    <row r="5" spans="2:17" s="9" customFormat="1" x14ac:dyDescent="0.25">
      <c r="B5" s="5" t="s">
        <v>151</v>
      </c>
      <c r="C5" s="5" t="s">
        <v>152</v>
      </c>
      <c r="D5" s="5">
        <v>6.25E-2</v>
      </c>
      <c r="E5" s="5">
        <v>8</v>
      </c>
      <c r="F5" s="5" t="s">
        <v>153</v>
      </c>
      <c r="G5" s="6">
        <v>0</v>
      </c>
      <c r="H5" s="7">
        <v>0</v>
      </c>
      <c r="I5" s="5">
        <v>19295</v>
      </c>
      <c r="J5" s="8">
        <v>0.5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</row>
    <row r="6" spans="2:17" s="9" customFormat="1" x14ac:dyDescent="0.25">
      <c r="B6" s="5" t="s">
        <v>154</v>
      </c>
      <c r="C6" s="5" t="s">
        <v>152</v>
      </c>
      <c r="D6" s="5">
        <v>3.7500000000000001E-4</v>
      </c>
      <c r="E6" s="5">
        <v>8</v>
      </c>
      <c r="F6" s="5" t="s">
        <v>153</v>
      </c>
      <c r="G6" s="6">
        <v>0</v>
      </c>
      <c r="H6" s="5">
        <v>0</v>
      </c>
      <c r="I6" s="5">
        <v>19295</v>
      </c>
      <c r="J6" s="7">
        <v>0</v>
      </c>
      <c r="K6" s="8">
        <v>0.03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</row>
    <row r="7" spans="2:17" s="9" customFormat="1" x14ac:dyDescent="0.25">
      <c r="B7" s="5" t="s">
        <v>155</v>
      </c>
      <c r="C7" s="5" t="s">
        <v>152</v>
      </c>
      <c r="D7" s="5">
        <v>1.67E-2</v>
      </c>
      <c r="E7" s="5">
        <v>30</v>
      </c>
      <c r="F7" s="5" t="s">
        <v>153</v>
      </c>
      <c r="G7" s="6">
        <v>0</v>
      </c>
      <c r="H7" s="5">
        <v>0</v>
      </c>
      <c r="I7" s="5">
        <v>19295</v>
      </c>
      <c r="J7" s="8">
        <v>0.5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</row>
    <row r="8" spans="2:17" s="9" customFormat="1" x14ac:dyDescent="0.25">
      <c r="B8" s="5" t="s">
        <v>156</v>
      </c>
      <c r="C8" s="5" t="s">
        <v>152</v>
      </c>
      <c r="D8" s="5">
        <v>1.0999999999999999E-2</v>
      </c>
      <c r="E8" s="5" t="s">
        <v>157</v>
      </c>
      <c r="F8" s="5" t="s">
        <v>158</v>
      </c>
      <c r="G8" s="6">
        <v>0</v>
      </c>
      <c r="H8" s="7">
        <v>0</v>
      </c>
      <c r="I8" s="5">
        <v>19295</v>
      </c>
      <c r="J8" s="7">
        <v>0</v>
      </c>
      <c r="K8" s="8">
        <v>0.4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2:17" s="9" customFormat="1" x14ac:dyDescent="0.25">
      <c r="B9" s="5" t="s">
        <v>159</v>
      </c>
      <c r="C9" s="5" t="s">
        <v>152</v>
      </c>
      <c r="D9" s="5">
        <v>6.25E-2</v>
      </c>
      <c r="E9" s="5" t="s">
        <v>160</v>
      </c>
      <c r="F9" s="5" t="s">
        <v>158</v>
      </c>
      <c r="G9" s="6">
        <v>0</v>
      </c>
      <c r="H9" s="7">
        <v>0</v>
      </c>
      <c r="I9" s="5">
        <v>19295</v>
      </c>
      <c r="J9" s="7">
        <v>0</v>
      </c>
      <c r="K9" s="7">
        <v>0</v>
      </c>
      <c r="L9" s="8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</row>
    <row r="10" spans="2:17" s="9" customFormat="1" x14ac:dyDescent="0.25">
      <c r="B10" s="10"/>
      <c r="C10" s="10"/>
      <c r="D10" s="5"/>
      <c r="E10" s="5"/>
      <c r="F10" s="5"/>
      <c r="G10" s="6"/>
      <c r="H10" s="7"/>
      <c r="I10" s="5"/>
      <c r="J10" s="7"/>
      <c r="K10" s="7"/>
      <c r="L10" s="8"/>
      <c r="M10" s="7"/>
      <c r="N10" s="7"/>
      <c r="O10" s="7"/>
      <c r="P10" s="7"/>
      <c r="Q10" s="7"/>
    </row>
    <row r="11" spans="2:17" ht="40.5" customHeight="1" x14ac:dyDescent="0.25">
      <c r="B11" s="3" t="s">
        <v>161</v>
      </c>
      <c r="C11" s="3" t="s">
        <v>162</v>
      </c>
      <c r="D11" s="3" t="s">
        <v>163</v>
      </c>
      <c r="E11" s="3" t="s">
        <v>164</v>
      </c>
      <c r="F11" s="3" t="s">
        <v>165</v>
      </c>
      <c r="G11" s="3" t="s">
        <v>166</v>
      </c>
      <c r="H11" s="11"/>
      <c r="I11" s="12"/>
    </row>
    <row r="12" spans="2:17" x14ac:dyDescent="0.25">
      <c r="B12" s="12" t="s">
        <v>167</v>
      </c>
      <c r="C12" s="5" t="s">
        <v>152</v>
      </c>
      <c r="D12" s="12">
        <v>2.37</v>
      </c>
      <c r="E12" s="12">
        <v>0</v>
      </c>
      <c r="F12" s="12">
        <v>0</v>
      </c>
      <c r="G12" s="12">
        <v>0</v>
      </c>
      <c r="H12" s="11">
        <v>0</v>
      </c>
      <c r="I12" s="12">
        <v>19295</v>
      </c>
      <c r="J12" s="12">
        <v>0</v>
      </c>
      <c r="K12" s="13">
        <v>0</v>
      </c>
      <c r="L12" s="12">
        <v>0</v>
      </c>
      <c r="M12" s="4">
        <v>0</v>
      </c>
      <c r="N12" s="7">
        <v>0</v>
      </c>
      <c r="O12" s="7">
        <v>0</v>
      </c>
      <c r="P12" s="7">
        <v>0</v>
      </c>
      <c r="Q12" s="7">
        <v>0</v>
      </c>
    </row>
    <row r="13" spans="2:17" x14ac:dyDescent="0.25">
      <c r="B13" s="12" t="s">
        <v>168</v>
      </c>
      <c r="C13" s="5" t="s">
        <v>152</v>
      </c>
      <c r="D13" s="12">
        <v>13.2</v>
      </c>
      <c r="E13" s="12">
        <v>0.18</v>
      </c>
      <c r="F13" s="12">
        <v>74.44</v>
      </c>
      <c r="G13" s="12">
        <v>82.4</v>
      </c>
      <c r="H13" s="11">
        <v>0</v>
      </c>
      <c r="I13" s="12">
        <v>19295</v>
      </c>
      <c r="J13" s="11">
        <v>0</v>
      </c>
      <c r="K13" s="14">
        <v>0</v>
      </c>
      <c r="L13" s="11">
        <v>0</v>
      </c>
      <c r="M13" s="15">
        <v>4.0000000000000001E-3</v>
      </c>
      <c r="N13" s="12">
        <v>0</v>
      </c>
      <c r="O13" s="12">
        <v>0</v>
      </c>
      <c r="P13" s="12">
        <v>0</v>
      </c>
      <c r="Q13" s="12">
        <v>0</v>
      </c>
    </row>
    <row r="14" spans="2:17" x14ac:dyDescent="0.25">
      <c r="B14" s="12" t="s">
        <v>169</v>
      </c>
      <c r="C14" s="5" t="s">
        <v>152</v>
      </c>
      <c r="D14" s="12">
        <v>4.5</v>
      </c>
      <c r="E14" s="12">
        <v>0.11</v>
      </c>
      <c r="F14" s="12">
        <v>39.997</v>
      </c>
      <c r="G14" s="11">
        <v>42.9</v>
      </c>
      <c r="H14" s="11">
        <v>0</v>
      </c>
      <c r="I14" s="12">
        <v>19295</v>
      </c>
      <c r="J14" s="11">
        <v>0</v>
      </c>
      <c r="K14" s="14">
        <v>0</v>
      </c>
      <c r="L14" s="11">
        <v>0</v>
      </c>
      <c r="M14" s="3">
        <v>1E-3</v>
      </c>
      <c r="N14" s="11">
        <v>0</v>
      </c>
      <c r="O14" s="11">
        <v>0</v>
      </c>
      <c r="P14" s="11">
        <v>0</v>
      </c>
      <c r="Q14" s="11">
        <v>0</v>
      </c>
    </row>
    <row r="15" spans="2:17" x14ac:dyDescent="0.25">
      <c r="B15" s="12" t="s">
        <v>170</v>
      </c>
      <c r="C15" s="5" t="s">
        <v>152</v>
      </c>
      <c r="D15" s="12">
        <v>2.16</v>
      </c>
      <c r="E15" s="12">
        <v>0.01</v>
      </c>
      <c r="F15" s="12">
        <v>190.107</v>
      </c>
      <c r="G15" s="12">
        <v>316</v>
      </c>
      <c r="H15" s="11">
        <v>0</v>
      </c>
      <c r="I15" s="12">
        <v>19295</v>
      </c>
      <c r="J15" s="4">
        <v>0</v>
      </c>
      <c r="K15" s="16">
        <v>0</v>
      </c>
      <c r="L15" s="4">
        <v>0</v>
      </c>
      <c r="M15" s="15">
        <v>9.8900000000000008E-4</v>
      </c>
      <c r="N15" s="7">
        <v>0</v>
      </c>
      <c r="O15" s="7">
        <v>0</v>
      </c>
      <c r="P15" s="7">
        <v>0</v>
      </c>
      <c r="Q15" s="7">
        <v>0</v>
      </c>
    </row>
    <row r="16" spans="2:17" ht="48.75" customHeight="1" x14ac:dyDescent="0.25">
      <c r="B16" s="12"/>
      <c r="C16" s="3" t="s">
        <v>145</v>
      </c>
      <c r="D16" s="3" t="s">
        <v>146</v>
      </c>
      <c r="E16" s="12"/>
      <c r="F16" s="12"/>
      <c r="G16" s="12"/>
      <c r="H16" s="11"/>
      <c r="I16" s="12"/>
      <c r="J16" s="4"/>
      <c r="K16" s="16"/>
      <c r="L16" s="4"/>
      <c r="M16" s="15"/>
      <c r="N16" s="7"/>
      <c r="O16" s="7"/>
      <c r="P16" s="7"/>
      <c r="Q16" s="7"/>
    </row>
    <row r="17" spans="2:17" x14ac:dyDescent="0.25">
      <c r="B17" s="12" t="s">
        <v>171</v>
      </c>
      <c r="C17" s="5" t="s">
        <v>152</v>
      </c>
      <c r="D17" s="12">
        <v>0</v>
      </c>
      <c r="E17" s="12">
        <v>0</v>
      </c>
      <c r="F17" s="12">
        <v>0</v>
      </c>
      <c r="G17" s="11">
        <v>0</v>
      </c>
      <c r="H17" s="12">
        <v>0</v>
      </c>
      <c r="I17" s="12">
        <v>19295</v>
      </c>
      <c r="J17" s="11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/>
      <c r="Q17" s="4">
        <v>0</v>
      </c>
    </row>
    <row r="18" spans="2:17" x14ac:dyDescent="0.25">
      <c r="B18" s="12"/>
      <c r="C18" s="5"/>
      <c r="D18" s="12"/>
      <c r="E18" s="12"/>
      <c r="F18" s="12"/>
      <c r="G18" s="11"/>
      <c r="H18" s="12"/>
      <c r="I18" s="12"/>
      <c r="J18" s="11"/>
      <c r="K18" s="4"/>
      <c r="L18" s="4"/>
      <c r="M18" s="4"/>
      <c r="N18" s="4"/>
      <c r="O18" s="4"/>
      <c r="P18" s="4"/>
      <c r="Q18" s="4"/>
    </row>
    <row r="19" spans="2:17" x14ac:dyDescent="0.25">
      <c r="B19" s="3" t="s">
        <v>172</v>
      </c>
      <c r="C19" s="5"/>
      <c r="D19" s="12"/>
      <c r="E19" s="12"/>
      <c r="G19" s="12"/>
      <c r="H19" s="11"/>
      <c r="I19" s="12"/>
      <c r="J19" s="11"/>
      <c r="K19" s="14"/>
      <c r="L19" s="17"/>
    </row>
    <row r="20" spans="2:17" ht="48.75" customHeight="1" x14ac:dyDescent="0.25">
      <c r="B20" s="3" t="s">
        <v>173</v>
      </c>
      <c r="C20" s="3" t="s">
        <v>162</v>
      </c>
      <c r="D20" s="3" t="s">
        <v>163</v>
      </c>
      <c r="E20" s="3" t="s">
        <v>164</v>
      </c>
      <c r="F20" s="3" t="s">
        <v>165</v>
      </c>
      <c r="G20" s="3" t="s">
        <v>166</v>
      </c>
      <c r="I20" s="12"/>
      <c r="J20" s="4"/>
      <c r="K20" s="4"/>
      <c r="L20" s="4"/>
      <c r="M20" s="4"/>
    </row>
    <row r="21" spans="2:17" x14ac:dyDescent="0.25">
      <c r="B21" s="12" t="s">
        <v>174</v>
      </c>
      <c r="C21" s="5" t="s">
        <v>152</v>
      </c>
      <c r="D21" s="12">
        <v>6.47</v>
      </c>
      <c r="E21" s="12">
        <v>0.11</v>
      </c>
      <c r="F21" s="12">
        <v>57.04</v>
      </c>
      <c r="G21" s="12">
        <v>134.12</v>
      </c>
      <c r="H21" s="11">
        <v>0</v>
      </c>
      <c r="I21" s="12">
        <v>19295</v>
      </c>
      <c r="J21" s="12">
        <v>0</v>
      </c>
      <c r="K21" s="3">
        <v>4.0000000000000001E-3</v>
      </c>
      <c r="L21" s="12">
        <v>0</v>
      </c>
      <c r="M21" s="12">
        <v>0</v>
      </c>
      <c r="N21" s="7">
        <v>0</v>
      </c>
      <c r="O21" s="7">
        <v>0</v>
      </c>
      <c r="P21" s="7">
        <v>0</v>
      </c>
      <c r="Q21" s="7">
        <v>0</v>
      </c>
    </row>
    <row r="22" spans="2:17" x14ac:dyDescent="0.25">
      <c r="B22" s="4" t="s">
        <v>175</v>
      </c>
      <c r="C22" s="5" t="s">
        <v>152</v>
      </c>
      <c r="D22" s="12">
        <v>109.49</v>
      </c>
      <c r="E22" s="12">
        <v>1.1200000000000001</v>
      </c>
      <c r="F22" s="12">
        <v>98.078999999999994</v>
      </c>
      <c r="G22" s="12">
        <v>71.760000000000005</v>
      </c>
      <c r="H22" s="11">
        <v>0</v>
      </c>
      <c r="I22" s="12">
        <v>19295</v>
      </c>
      <c r="J22" s="15">
        <v>2.1999999999999999E-2</v>
      </c>
      <c r="K22" s="4">
        <v>0</v>
      </c>
      <c r="L22" s="4">
        <v>0</v>
      </c>
      <c r="M22" s="4">
        <v>0</v>
      </c>
      <c r="N22" s="7">
        <v>0</v>
      </c>
      <c r="O22" s="7">
        <v>0</v>
      </c>
      <c r="P22" s="7">
        <v>0</v>
      </c>
      <c r="Q22" s="7">
        <v>0</v>
      </c>
    </row>
    <row r="23" spans="2:17" x14ac:dyDescent="0.25">
      <c r="B23" s="12" t="s">
        <v>176</v>
      </c>
      <c r="C23" s="5" t="s">
        <v>152</v>
      </c>
      <c r="D23" s="12">
        <v>1278.67</v>
      </c>
      <c r="E23" s="12">
        <v>17.260000000000002</v>
      </c>
      <c r="F23" s="12">
        <v>74.093000000000004</v>
      </c>
      <c r="G23" s="12">
        <v>64</v>
      </c>
      <c r="H23" s="11">
        <v>0</v>
      </c>
      <c r="I23" s="12">
        <v>19295</v>
      </c>
      <c r="J23" s="17">
        <v>0.31</v>
      </c>
      <c r="K23" s="4">
        <v>0</v>
      </c>
      <c r="L23" s="4">
        <v>0</v>
      </c>
      <c r="M23" s="4">
        <v>0</v>
      </c>
      <c r="N23" s="7">
        <v>0</v>
      </c>
      <c r="O23" s="7">
        <v>0</v>
      </c>
      <c r="P23" s="7">
        <v>0</v>
      </c>
      <c r="Q23" s="7">
        <v>0</v>
      </c>
    </row>
    <row r="24" spans="2:17" x14ac:dyDescent="0.25">
      <c r="B24" s="12" t="s">
        <v>177</v>
      </c>
      <c r="C24" s="5" t="s">
        <v>152</v>
      </c>
      <c r="D24" s="12">
        <v>736.56</v>
      </c>
      <c r="E24" s="12">
        <v>7.36</v>
      </c>
      <c r="F24" s="12">
        <v>100.086</v>
      </c>
      <c r="G24" s="12">
        <v>193.75</v>
      </c>
      <c r="H24" s="11">
        <v>0</v>
      </c>
      <c r="I24" s="12">
        <v>19295</v>
      </c>
      <c r="J24" s="15">
        <v>0.4</v>
      </c>
      <c r="K24" s="4">
        <v>0</v>
      </c>
      <c r="L24" s="4">
        <v>0</v>
      </c>
      <c r="M24" s="4">
        <v>0</v>
      </c>
      <c r="N24" s="7">
        <v>0</v>
      </c>
      <c r="O24" s="7">
        <v>0</v>
      </c>
      <c r="P24" s="7">
        <v>0</v>
      </c>
      <c r="Q24" s="7">
        <v>0</v>
      </c>
    </row>
    <row r="25" spans="2:17" x14ac:dyDescent="0.25">
      <c r="B25" s="12" t="s">
        <v>178</v>
      </c>
      <c r="C25" s="5" t="s">
        <v>152</v>
      </c>
      <c r="D25" s="12">
        <v>3.02</v>
      </c>
      <c r="E25" s="12">
        <v>0.02</v>
      </c>
      <c r="F25" s="12">
        <v>161.69999999999999</v>
      </c>
      <c r="G25" s="12">
        <v>14.4</v>
      </c>
      <c r="H25" s="11">
        <v>0</v>
      </c>
      <c r="I25" s="12">
        <v>19295</v>
      </c>
      <c r="J25" s="4">
        <v>0</v>
      </c>
      <c r="K25" s="15">
        <v>8.0000000000000007E-5</v>
      </c>
      <c r="L25" s="4">
        <v>0</v>
      </c>
      <c r="M25" s="4">
        <v>0</v>
      </c>
      <c r="N25" s="7">
        <v>0</v>
      </c>
      <c r="O25" s="7">
        <v>0</v>
      </c>
      <c r="P25" s="7">
        <v>0</v>
      </c>
      <c r="Q25" s="7">
        <v>0</v>
      </c>
    </row>
    <row r="26" spans="2:17" ht="31.5" x14ac:dyDescent="0.25">
      <c r="B26" s="12" t="s">
        <v>179</v>
      </c>
      <c r="C26" s="5" t="s">
        <v>152</v>
      </c>
      <c r="D26" s="12">
        <v>0.14000000000000001</v>
      </c>
      <c r="E26" s="12">
        <v>0</v>
      </c>
      <c r="F26" s="12">
        <v>0</v>
      </c>
      <c r="G26" s="12">
        <v>0</v>
      </c>
      <c r="H26" s="11">
        <v>0</v>
      </c>
      <c r="I26" s="12">
        <v>19295</v>
      </c>
      <c r="J26" s="4">
        <v>0</v>
      </c>
      <c r="K26" s="4">
        <v>0</v>
      </c>
      <c r="L26" s="4">
        <v>0</v>
      </c>
      <c r="M26" s="4">
        <v>0</v>
      </c>
      <c r="N26" s="7">
        <v>0</v>
      </c>
      <c r="O26" s="7">
        <v>0</v>
      </c>
      <c r="P26" s="7">
        <v>0</v>
      </c>
      <c r="Q26" s="7">
        <v>0</v>
      </c>
    </row>
    <row r="27" spans="2:17" x14ac:dyDescent="0.25">
      <c r="B27" s="12" t="s">
        <v>180</v>
      </c>
      <c r="C27" s="5" t="s">
        <v>152</v>
      </c>
      <c r="D27" s="12">
        <v>0.22</v>
      </c>
      <c r="E27" s="12">
        <v>0</v>
      </c>
      <c r="F27" s="12">
        <v>0</v>
      </c>
      <c r="G27" s="12">
        <v>0</v>
      </c>
      <c r="H27" s="11">
        <v>0</v>
      </c>
      <c r="I27" s="12">
        <v>19295</v>
      </c>
      <c r="J27" s="4">
        <v>0</v>
      </c>
      <c r="K27" s="4">
        <v>0</v>
      </c>
      <c r="L27" s="4">
        <v>0</v>
      </c>
      <c r="M27" s="4">
        <v>0</v>
      </c>
      <c r="N27" s="7">
        <v>0</v>
      </c>
      <c r="O27" s="7">
        <v>0</v>
      </c>
      <c r="P27" s="7">
        <v>0</v>
      </c>
      <c r="Q27" s="7">
        <v>0</v>
      </c>
    </row>
    <row r="28" spans="2:17" x14ac:dyDescent="0.25">
      <c r="B28" s="12"/>
      <c r="C28" s="5"/>
      <c r="D28" s="12"/>
      <c r="E28" s="12"/>
      <c r="G28" s="12"/>
      <c r="H28" s="11"/>
      <c r="I28" s="12"/>
    </row>
    <row r="29" spans="2:17" x14ac:dyDescent="0.25">
      <c r="B29" s="3" t="s">
        <v>181</v>
      </c>
      <c r="C29" s="3" t="s">
        <v>162</v>
      </c>
      <c r="D29" s="12"/>
      <c r="E29" s="12"/>
      <c r="G29" s="12"/>
      <c r="H29" s="11"/>
      <c r="I29" s="12"/>
    </row>
    <row r="30" spans="2:17" x14ac:dyDescent="0.25">
      <c r="B30" s="12" t="s">
        <v>182</v>
      </c>
      <c r="C30" s="5" t="s">
        <v>152</v>
      </c>
      <c r="D30" s="12">
        <v>2.96</v>
      </c>
      <c r="E30" s="12">
        <v>0.08</v>
      </c>
      <c r="F30" s="12">
        <v>36.46</v>
      </c>
      <c r="G30" s="12">
        <v>149.66</v>
      </c>
      <c r="H30" s="11">
        <v>0</v>
      </c>
      <c r="I30" s="12">
        <v>19295</v>
      </c>
      <c r="J30" s="11">
        <v>0</v>
      </c>
      <c r="K30" s="14">
        <v>0</v>
      </c>
      <c r="L30" s="11">
        <v>0</v>
      </c>
      <c r="M30" s="11">
        <v>0</v>
      </c>
      <c r="N30" s="12">
        <v>0</v>
      </c>
      <c r="O30" s="12">
        <v>0</v>
      </c>
      <c r="P30" s="12">
        <v>0</v>
      </c>
      <c r="Q30" s="3">
        <v>3.3E-3</v>
      </c>
    </row>
    <row r="31" spans="2:17" x14ac:dyDescent="0.25">
      <c r="B31" s="12" t="s">
        <v>183</v>
      </c>
      <c r="C31" s="5" t="s">
        <v>152</v>
      </c>
      <c r="D31" s="12">
        <v>1.8</v>
      </c>
      <c r="E31" s="12">
        <v>0.02</v>
      </c>
      <c r="F31" s="12">
        <v>184.06</v>
      </c>
      <c r="G31" s="11">
        <v>46.2</v>
      </c>
      <c r="H31" s="11">
        <v>0</v>
      </c>
      <c r="I31" s="12">
        <v>19295</v>
      </c>
      <c r="J31" s="11">
        <v>0</v>
      </c>
      <c r="K31" s="14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7">
        <v>2.9999999999999997E-4</v>
      </c>
    </row>
    <row r="32" spans="2:17" x14ac:dyDescent="0.25">
      <c r="B32" s="12" t="s">
        <v>184</v>
      </c>
      <c r="C32" s="5" t="s">
        <v>152</v>
      </c>
      <c r="D32" s="12">
        <v>5</v>
      </c>
      <c r="E32" s="12">
        <v>0.03</v>
      </c>
      <c r="F32" s="12">
        <v>192.124</v>
      </c>
      <c r="G32" s="11">
        <v>353.6</v>
      </c>
      <c r="H32" s="11">
        <v>0</v>
      </c>
      <c r="I32" s="12">
        <v>19295</v>
      </c>
      <c r="J32" s="11">
        <v>0</v>
      </c>
      <c r="K32" s="14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5">
        <v>3.0000000000000001E-3</v>
      </c>
    </row>
    <row r="33" spans="2:17" x14ac:dyDescent="0.25">
      <c r="B33" s="12" t="s">
        <v>185</v>
      </c>
      <c r="C33" s="5" t="s">
        <v>152</v>
      </c>
      <c r="D33" s="12">
        <v>16.48</v>
      </c>
      <c r="E33" s="12">
        <v>0.16</v>
      </c>
      <c r="F33" s="12">
        <v>101.96080000000001</v>
      </c>
      <c r="G33" s="11">
        <v>167.52</v>
      </c>
      <c r="H33" s="11">
        <v>0</v>
      </c>
      <c r="I33" s="12">
        <v>19295</v>
      </c>
      <c r="J33" s="11">
        <v>0</v>
      </c>
      <c r="K33" s="14">
        <v>0</v>
      </c>
      <c r="L33" s="17">
        <v>8.0000000000000002E-3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2:17" x14ac:dyDescent="0.25">
      <c r="B34" s="3"/>
      <c r="C34" s="3"/>
      <c r="D34" s="12"/>
      <c r="E34" s="12"/>
      <c r="F34" s="12"/>
      <c r="G34" s="11"/>
      <c r="I34" s="12"/>
      <c r="J34" s="11"/>
      <c r="K34" s="14"/>
      <c r="L34" s="11"/>
    </row>
    <row r="35" spans="2:17" ht="51" customHeight="1" x14ac:dyDescent="0.25">
      <c r="B35" s="3" t="s">
        <v>142</v>
      </c>
      <c r="C35" s="3" t="s">
        <v>186</v>
      </c>
      <c r="D35" s="3" t="s">
        <v>187</v>
      </c>
      <c r="E35" s="3" t="s">
        <v>188</v>
      </c>
      <c r="F35" s="3" t="s">
        <v>189</v>
      </c>
      <c r="G35" s="3" t="s">
        <v>190</v>
      </c>
      <c r="H35" s="3" t="s">
        <v>191</v>
      </c>
      <c r="I35" s="12"/>
      <c r="J35" s="11"/>
      <c r="K35" s="14"/>
      <c r="L35" s="11"/>
    </row>
    <row r="36" spans="2:17" x14ac:dyDescent="0.25">
      <c r="B36" s="12" t="s">
        <v>192</v>
      </c>
      <c r="C36" s="5" t="s">
        <v>152</v>
      </c>
      <c r="D36" s="12" t="s">
        <v>153</v>
      </c>
      <c r="E36" s="12">
        <v>29.19</v>
      </c>
      <c r="F36" s="12">
        <v>560</v>
      </c>
      <c r="G36" s="11">
        <v>24</v>
      </c>
      <c r="H36" s="11">
        <v>6</v>
      </c>
      <c r="I36" s="12">
        <v>19295</v>
      </c>
      <c r="J36" s="11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15">
        <v>0.35</v>
      </c>
      <c r="Q36" s="4">
        <v>0</v>
      </c>
    </row>
    <row r="37" spans="2:17" x14ac:dyDescent="0.25">
      <c r="B37" s="12" t="s">
        <v>193</v>
      </c>
      <c r="C37" s="5" t="s">
        <v>152</v>
      </c>
      <c r="D37" s="12" t="s">
        <v>153</v>
      </c>
      <c r="E37" s="12">
        <v>29.33</v>
      </c>
      <c r="F37" s="12">
        <v>325</v>
      </c>
      <c r="G37" s="11">
        <v>205</v>
      </c>
      <c r="H37" s="4">
        <v>9</v>
      </c>
      <c r="I37" s="12">
        <v>19295</v>
      </c>
      <c r="J37" s="11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15">
        <v>0.33</v>
      </c>
      <c r="Q37" s="4">
        <v>0</v>
      </c>
    </row>
    <row r="38" spans="2:17" x14ac:dyDescent="0.25">
      <c r="B38" s="12" t="s">
        <v>194</v>
      </c>
      <c r="C38" s="5" t="s">
        <v>152</v>
      </c>
      <c r="D38" s="12" t="s">
        <v>153</v>
      </c>
      <c r="E38" s="12">
        <v>42.16</v>
      </c>
      <c r="F38" s="12">
        <v>210</v>
      </c>
      <c r="G38" s="11">
        <v>225</v>
      </c>
      <c r="H38" s="4">
        <v>5</v>
      </c>
      <c r="I38" s="12">
        <v>19295</v>
      </c>
      <c r="J38" s="11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15">
        <v>0.26</v>
      </c>
      <c r="Q38" s="4">
        <v>0</v>
      </c>
    </row>
    <row r="39" spans="2:17" x14ac:dyDescent="0.25">
      <c r="B39" s="12" t="s">
        <v>195</v>
      </c>
      <c r="C39" s="5" t="s">
        <v>152</v>
      </c>
      <c r="D39" s="12" t="s">
        <v>153</v>
      </c>
      <c r="E39" s="12">
        <v>83</v>
      </c>
      <c r="F39" s="12">
        <v>100</v>
      </c>
      <c r="G39" s="11">
        <v>365</v>
      </c>
      <c r="H39" s="11">
        <v>2</v>
      </c>
      <c r="I39" s="12">
        <v>19295</v>
      </c>
      <c r="J39" s="11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15">
        <v>0.21</v>
      </c>
      <c r="Q39" s="4">
        <v>0</v>
      </c>
    </row>
    <row r="40" spans="2:17" x14ac:dyDescent="0.25">
      <c r="B40" s="12" t="s">
        <v>196</v>
      </c>
      <c r="C40" s="5" t="s">
        <v>152</v>
      </c>
      <c r="D40" s="12" t="s">
        <v>153</v>
      </c>
      <c r="E40" s="12">
        <v>29.19</v>
      </c>
      <c r="F40" s="12">
        <v>631</v>
      </c>
      <c r="G40" s="11">
        <v>13</v>
      </c>
      <c r="H40" s="11">
        <v>4</v>
      </c>
      <c r="I40" s="12">
        <v>19295</v>
      </c>
      <c r="J40" s="11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15">
        <v>0.15</v>
      </c>
      <c r="Q40" s="4">
        <v>0</v>
      </c>
    </row>
    <row r="41" spans="2:17" x14ac:dyDescent="0.25">
      <c r="B41" s="3"/>
      <c r="C41" s="3"/>
      <c r="D41" s="12"/>
      <c r="E41" s="12"/>
      <c r="F41" s="12"/>
      <c r="G41" s="11"/>
      <c r="H41" s="11"/>
      <c r="I41" s="12"/>
    </row>
    <row r="42" spans="2:17" x14ac:dyDescent="0.25">
      <c r="B42" s="3" t="s">
        <v>197</v>
      </c>
      <c r="C42" s="3" t="s">
        <v>198</v>
      </c>
      <c r="D42" s="3" t="s">
        <v>199</v>
      </c>
      <c r="E42" s="3" t="s">
        <v>191</v>
      </c>
      <c r="F42" s="12" t="s">
        <v>149</v>
      </c>
      <c r="G42" s="4" t="s">
        <v>149</v>
      </c>
      <c r="H42" s="3" t="s">
        <v>149</v>
      </c>
      <c r="I42" s="12"/>
    </row>
    <row r="43" spans="2:17" x14ac:dyDescent="0.25">
      <c r="B43" s="12" t="s">
        <v>200</v>
      </c>
      <c r="C43" s="5" t="s">
        <v>152</v>
      </c>
      <c r="D43" s="12">
        <v>4.5</v>
      </c>
      <c r="E43" s="12">
        <v>1</v>
      </c>
      <c r="F43" s="12">
        <v>0</v>
      </c>
      <c r="G43" s="11">
        <v>0</v>
      </c>
      <c r="H43" s="12">
        <v>0</v>
      </c>
      <c r="I43" s="12">
        <v>19295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15">
        <v>4.0000000000000001E-3</v>
      </c>
    </row>
    <row r="44" spans="2:17" x14ac:dyDescent="0.25">
      <c r="B44" s="12" t="s">
        <v>201</v>
      </c>
      <c r="C44" s="5" t="s">
        <v>152</v>
      </c>
      <c r="D44" s="12">
        <v>49.2</v>
      </c>
      <c r="E44" s="12">
        <v>2</v>
      </c>
      <c r="F44" s="4">
        <v>0</v>
      </c>
      <c r="G44" s="4">
        <v>0</v>
      </c>
      <c r="H44" s="4">
        <v>0</v>
      </c>
      <c r="I44" s="12">
        <v>19295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15">
        <v>0.04</v>
      </c>
    </row>
    <row r="45" spans="2:17" x14ac:dyDescent="0.25">
      <c r="B45" s="3"/>
      <c r="C45" s="5"/>
      <c r="D45" s="12"/>
      <c r="E45" s="12"/>
      <c r="F45" s="12"/>
      <c r="G45" s="4"/>
      <c r="H45" s="4"/>
      <c r="I45" s="12"/>
      <c r="J45" s="4"/>
      <c r="K45" s="4"/>
      <c r="L45" s="4"/>
      <c r="M45" s="4"/>
      <c r="N45" s="4"/>
      <c r="O45" s="4"/>
      <c r="P45" s="4"/>
    </row>
    <row r="46" spans="2:17" ht="41.25" customHeight="1" x14ac:dyDescent="0.25">
      <c r="B46" s="3" t="s">
        <v>202</v>
      </c>
      <c r="C46" s="3" t="s">
        <v>203</v>
      </c>
      <c r="D46" s="3" t="s">
        <v>204</v>
      </c>
      <c r="E46" s="3" t="s">
        <v>205</v>
      </c>
      <c r="F46" s="3" t="s">
        <v>206</v>
      </c>
      <c r="G46" s="3" t="s">
        <v>207</v>
      </c>
      <c r="H46" s="3" t="s">
        <v>208</v>
      </c>
      <c r="I46" s="3"/>
    </row>
    <row r="47" spans="2:17" x14ac:dyDescent="0.25">
      <c r="B47" s="12" t="s">
        <v>209</v>
      </c>
      <c r="C47" s="5" t="s">
        <v>152</v>
      </c>
      <c r="D47" s="12">
        <v>2</v>
      </c>
      <c r="E47" s="11" t="s">
        <v>210</v>
      </c>
      <c r="F47" s="12" t="s">
        <v>211</v>
      </c>
      <c r="G47" s="12" t="s">
        <v>212</v>
      </c>
      <c r="H47" s="11">
        <v>2</v>
      </c>
      <c r="I47" s="12">
        <v>19295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3">
        <v>1E-3</v>
      </c>
      <c r="P47" s="12">
        <v>0</v>
      </c>
      <c r="Q47" s="12">
        <v>0</v>
      </c>
    </row>
    <row r="48" spans="2:17" x14ac:dyDescent="0.25">
      <c r="B48" s="12" t="s">
        <v>213</v>
      </c>
      <c r="C48" s="5" t="s">
        <v>152</v>
      </c>
      <c r="D48" s="12">
        <v>2</v>
      </c>
      <c r="E48" s="11" t="s">
        <v>210</v>
      </c>
      <c r="F48" s="12" t="s">
        <v>214</v>
      </c>
      <c r="G48" s="12" t="s">
        <v>215</v>
      </c>
      <c r="H48" s="11">
        <v>1</v>
      </c>
      <c r="I48" s="12">
        <v>19295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3" t="s">
        <v>216</v>
      </c>
      <c r="P48" s="4">
        <v>0</v>
      </c>
      <c r="Q48" s="4">
        <v>0</v>
      </c>
    </row>
    <row r="49" spans="2:17" x14ac:dyDescent="0.25">
      <c r="B49" s="12" t="s">
        <v>217</v>
      </c>
      <c r="C49" s="5" t="s">
        <v>152</v>
      </c>
      <c r="D49" s="12">
        <v>1</v>
      </c>
      <c r="E49" s="11" t="s">
        <v>210</v>
      </c>
      <c r="F49" s="12" t="s">
        <v>218</v>
      </c>
      <c r="G49" s="12" t="s">
        <v>212</v>
      </c>
      <c r="H49" s="11">
        <v>2</v>
      </c>
      <c r="I49" s="12">
        <v>19295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15" t="s">
        <v>219</v>
      </c>
      <c r="P49" s="4">
        <v>0</v>
      </c>
      <c r="Q49" s="4">
        <v>0</v>
      </c>
    </row>
    <row r="50" spans="2:17" x14ac:dyDescent="0.25">
      <c r="B50" s="12" t="s">
        <v>220</v>
      </c>
      <c r="C50" s="5" t="s">
        <v>152</v>
      </c>
      <c r="D50" s="12">
        <v>0.5</v>
      </c>
      <c r="E50" s="11" t="s">
        <v>210</v>
      </c>
      <c r="F50" s="12" t="s">
        <v>221</v>
      </c>
      <c r="G50" s="12" t="s">
        <v>215</v>
      </c>
      <c r="H50" s="11">
        <v>2</v>
      </c>
      <c r="I50" s="12">
        <v>19295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4">
        <v>0</v>
      </c>
      <c r="Q50" s="15" t="s">
        <v>222</v>
      </c>
    </row>
    <row r="51" spans="2:17" x14ac:dyDescent="0.25">
      <c r="B51" s="12" t="s">
        <v>223</v>
      </c>
      <c r="C51" s="5" t="s">
        <v>152</v>
      </c>
      <c r="D51" s="12">
        <v>1.5</v>
      </c>
      <c r="E51" s="11" t="s">
        <v>224</v>
      </c>
      <c r="F51" s="12" t="s">
        <v>225</v>
      </c>
      <c r="G51" s="12" t="s">
        <v>226</v>
      </c>
      <c r="H51" s="11">
        <v>1</v>
      </c>
      <c r="I51" s="12">
        <v>19295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15" t="s">
        <v>227</v>
      </c>
      <c r="P51" s="4">
        <v>0</v>
      </c>
      <c r="Q51" s="4">
        <v>0</v>
      </c>
    </row>
    <row r="52" spans="2:17" ht="13.5" customHeight="1" x14ac:dyDescent="0.25">
      <c r="B52" s="12" t="s">
        <v>228</v>
      </c>
      <c r="C52" s="5" t="s">
        <v>152</v>
      </c>
      <c r="D52" s="12">
        <v>4</v>
      </c>
      <c r="E52" s="11" t="s">
        <v>224</v>
      </c>
      <c r="F52" s="12" t="s">
        <v>229</v>
      </c>
      <c r="G52" s="12" t="s">
        <v>230</v>
      </c>
      <c r="H52" s="11">
        <v>4</v>
      </c>
      <c r="I52" s="12">
        <v>19295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15" t="s">
        <v>231</v>
      </c>
    </row>
    <row r="53" spans="2:17" x14ac:dyDescent="0.25">
      <c r="B53" s="12" t="s">
        <v>232</v>
      </c>
      <c r="C53" s="5" t="s">
        <v>152</v>
      </c>
      <c r="D53" s="12">
        <v>2</v>
      </c>
      <c r="E53" s="11" t="s">
        <v>233</v>
      </c>
      <c r="F53" s="12" t="s">
        <v>214</v>
      </c>
      <c r="G53" s="12" t="s">
        <v>230</v>
      </c>
      <c r="H53" s="11">
        <v>2</v>
      </c>
      <c r="I53" s="12">
        <v>19295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15" t="s">
        <v>234</v>
      </c>
    </row>
    <row r="54" spans="2:17" x14ac:dyDescent="0.25">
      <c r="B54" s="12" t="s">
        <v>235</v>
      </c>
      <c r="C54" s="5" t="s">
        <v>152</v>
      </c>
      <c r="D54" s="12">
        <v>0.5</v>
      </c>
      <c r="E54" s="11" t="s">
        <v>210</v>
      </c>
      <c r="F54" s="12" t="s">
        <v>236</v>
      </c>
      <c r="G54" s="12" t="s">
        <v>212</v>
      </c>
      <c r="H54" s="11">
        <v>1</v>
      </c>
      <c r="I54" s="12">
        <v>19295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15" t="s">
        <v>237</v>
      </c>
    </row>
    <row r="55" spans="2:17" ht="27.75" customHeight="1" x14ac:dyDescent="0.25">
      <c r="B55" s="12" t="s">
        <v>238</v>
      </c>
      <c r="C55" s="5" t="s">
        <v>152</v>
      </c>
      <c r="D55" s="12">
        <v>8</v>
      </c>
      <c r="E55" s="11" t="s">
        <v>233</v>
      </c>
      <c r="F55" s="12" t="s">
        <v>229</v>
      </c>
      <c r="G55" s="12" t="s">
        <v>212</v>
      </c>
      <c r="H55" s="11">
        <v>8</v>
      </c>
      <c r="I55" s="12">
        <v>19295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15" t="s">
        <v>239</v>
      </c>
    </row>
    <row r="56" spans="2:17" x14ac:dyDescent="0.25">
      <c r="B56" s="12" t="s">
        <v>240</v>
      </c>
      <c r="C56" s="5" t="s">
        <v>152</v>
      </c>
      <c r="D56" s="12">
        <v>12</v>
      </c>
      <c r="E56" s="11" t="s">
        <v>224</v>
      </c>
      <c r="F56" s="12" t="s">
        <v>241</v>
      </c>
      <c r="G56" s="12" t="s">
        <v>226</v>
      </c>
      <c r="H56" s="11">
        <v>2</v>
      </c>
      <c r="I56" s="12">
        <v>19295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3" t="s">
        <v>242</v>
      </c>
      <c r="P56" s="4">
        <v>0</v>
      </c>
      <c r="Q56" s="4">
        <v>0</v>
      </c>
    </row>
    <row r="57" spans="2:17" x14ac:dyDescent="0.25">
      <c r="B57" s="12" t="s">
        <v>243</v>
      </c>
      <c r="C57" s="5" t="s">
        <v>152</v>
      </c>
      <c r="D57" s="12">
        <v>2</v>
      </c>
      <c r="E57" s="11" t="s">
        <v>210</v>
      </c>
      <c r="F57" s="12" t="s">
        <v>244</v>
      </c>
      <c r="G57" s="12" t="s">
        <v>230</v>
      </c>
      <c r="H57" s="11">
        <v>2</v>
      </c>
      <c r="I57" s="12">
        <v>19295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15" t="s">
        <v>245</v>
      </c>
    </row>
    <row r="58" spans="2:17" x14ac:dyDescent="0.25">
      <c r="B58" s="12" t="s">
        <v>246</v>
      </c>
      <c r="C58" s="5" t="s">
        <v>152</v>
      </c>
      <c r="D58" s="12">
        <v>8</v>
      </c>
      <c r="E58" s="11" t="s">
        <v>233</v>
      </c>
      <c r="F58" s="12" t="s">
        <v>247</v>
      </c>
      <c r="G58" s="12" t="s">
        <v>230</v>
      </c>
      <c r="H58" s="11">
        <v>4</v>
      </c>
      <c r="I58" s="12">
        <v>19295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15" t="s">
        <v>248</v>
      </c>
    </row>
    <row r="59" spans="2:17" x14ac:dyDescent="0.25">
      <c r="B59" s="12" t="s">
        <v>249</v>
      </c>
      <c r="C59" s="5" t="s">
        <v>152</v>
      </c>
      <c r="D59" s="12">
        <v>4</v>
      </c>
      <c r="E59" s="11" t="s">
        <v>224</v>
      </c>
      <c r="F59" s="12" t="s">
        <v>229</v>
      </c>
      <c r="G59" s="12" t="s">
        <v>230</v>
      </c>
      <c r="H59" s="11">
        <v>2</v>
      </c>
      <c r="I59" s="12">
        <v>19295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15" t="s">
        <v>250</v>
      </c>
    </row>
    <row r="60" spans="2:17" ht="28.5" customHeight="1" x14ac:dyDescent="0.25">
      <c r="B60" s="12" t="s">
        <v>251</v>
      </c>
      <c r="C60" s="5" t="s">
        <v>152</v>
      </c>
      <c r="D60" s="12">
        <v>0.75</v>
      </c>
      <c r="E60" s="11" t="s">
        <v>224</v>
      </c>
      <c r="F60" s="12" t="s">
        <v>252</v>
      </c>
      <c r="G60" s="12" t="s">
        <v>212</v>
      </c>
      <c r="H60" s="11">
        <v>2</v>
      </c>
      <c r="I60" s="12">
        <v>19295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15">
        <v>1E-4</v>
      </c>
      <c r="P60" s="4">
        <v>0</v>
      </c>
      <c r="Q60" s="4">
        <v>0</v>
      </c>
    </row>
    <row r="61" spans="2:17" x14ac:dyDescent="0.25">
      <c r="B61" s="12" t="s">
        <v>253</v>
      </c>
      <c r="C61" s="5" t="s">
        <v>152</v>
      </c>
      <c r="D61" s="12">
        <v>1</v>
      </c>
      <c r="E61" s="11" t="s">
        <v>224</v>
      </c>
      <c r="F61" s="12" t="s">
        <v>221</v>
      </c>
      <c r="G61" s="12" t="s">
        <v>230</v>
      </c>
      <c r="H61" s="11">
        <v>1</v>
      </c>
      <c r="I61" s="12">
        <v>19295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15">
        <v>2.0000000000000002E-5</v>
      </c>
      <c r="P61" s="4">
        <v>0</v>
      </c>
      <c r="Q61" s="4">
        <v>0</v>
      </c>
    </row>
    <row r="68" spans="2:4" x14ac:dyDescent="0.25">
      <c r="B68" s="3"/>
      <c r="C68" s="3"/>
    </row>
    <row r="69" spans="2:4" x14ac:dyDescent="0.25">
      <c r="B69" s="12"/>
      <c r="C69" s="5"/>
      <c r="D69" s="3"/>
    </row>
    <row r="70" spans="2:4" x14ac:dyDescent="0.25">
      <c r="B70" s="12"/>
      <c r="C70" s="5"/>
      <c r="D70" s="3"/>
    </row>
    <row r="71" spans="2:4" x14ac:dyDescent="0.25">
      <c r="B71" s="12"/>
      <c r="C71" s="5"/>
      <c r="D71" s="15"/>
    </row>
    <row r="72" spans="2:4" x14ac:dyDescent="0.25">
      <c r="B72" s="12"/>
      <c r="C72" s="5"/>
      <c r="D72" s="15"/>
    </row>
    <row r="73" spans="2:4" x14ac:dyDescent="0.25">
      <c r="B73" s="12"/>
      <c r="C73" s="5"/>
      <c r="D73" s="15"/>
    </row>
    <row r="74" spans="2:4" x14ac:dyDescent="0.25">
      <c r="B74" s="12"/>
      <c r="C74" s="5"/>
      <c r="D74" s="15"/>
    </row>
    <row r="75" spans="2:4" x14ac:dyDescent="0.25">
      <c r="B75" s="12"/>
      <c r="C75" s="5"/>
      <c r="D75" s="15"/>
    </row>
    <row r="76" spans="2:4" x14ac:dyDescent="0.25">
      <c r="B76" s="12"/>
      <c r="C76" s="5"/>
      <c r="D76" s="15"/>
    </row>
    <row r="77" spans="2:4" x14ac:dyDescent="0.25">
      <c r="B77" s="12"/>
      <c r="C77" s="5"/>
      <c r="D77" s="15"/>
    </row>
    <row r="78" spans="2:4" x14ac:dyDescent="0.25">
      <c r="B78" s="12"/>
      <c r="C78" s="5"/>
      <c r="D78" s="15"/>
    </row>
    <row r="79" spans="2:4" x14ac:dyDescent="0.25">
      <c r="B79" s="12"/>
      <c r="C79" s="5"/>
      <c r="D79" s="15"/>
    </row>
    <row r="80" spans="2:4" x14ac:dyDescent="0.25">
      <c r="B80" s="12"/>
      <c r="C80" s="5"/>
      <c r="D80" s="15"/>
    </row>
    <row r="81" spans="2:4" x14ac:dyDescent="0.25">
      <c r="B81" s="12"/>
      <c r="C81" s="5"/>
      <c r="D81" s="15"/>
    </row>
    <row r="82" spans="2:4" x14ac:dyDescent="0.25">
      <c r="B82" s="12"/>
      <c r="C82" s="5"/>
      <c r="D82" s="15"/>
    </row>
    <row r="83" spans="2:4" x14ac:dyDescent="0.25">
      <c r="B83" s="12"/>
      <c r="C83" s="5"/>
      <c r="D83" s="15"/>
    </row>
  </sheetData>
  <sheetProtection password="81F3" sheet="1" objects="1" scenarios="1" selectLockedCells="1" selectUnlockedCells="1"/>
  <mergeCells count="1">
    <mergeCell ref="D2:I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7"/>
  <sheetViews>
    <sheetView tabSelected="1" topLeftCell="A28" zoomScale="70" zoomScaleNormal="70" workbookViewId="0">
      <selection activeCell="D13" sqref="D13:D14"/>
    </sheetView>
  </sheetViews>
  <sheetFormatPr defaultRowHeight="15.75" x14ac:dyDescent="0.25"/>
  <cols>
    <col min="1" max="1" width="3.85546875" style="2" customWidth="1"/>
    <col min="2" max="2" width="71.42578125" style="2" customWidth="1"/>
    <col min="3" max="3" width="32.28515625" style="2" customWidth="1"/>
    <col min="4" max="4" width="23.5703125" style="4" customWidth="1"/>
    <col min="5" max="5" width="22.5703125" style="2" customWidth="1"/>
    <col min="6" max="6" width="23" style="2" customWidth="1"/>
    <col min="7" max="7" width="30.7109375" style="2" customWidth="1"/>
    <col min="8" max="9" width="26.7109375" style="2" customWidth="1"/>
    <col min="10" max="10" width="30.5703125" style="2" customWidth="1"/>
    <col min="11" max="11" width="21.7109375" style="2" customWidth="1"/>
    <col min="12" max="12" width="23.140625" style="2" customWidth="1"/>
    <col min="13" max="13" width="25.140625" style="2" customWidth="1"/>
    <col min="14" max="14" width="17.28515625" style="2" customWidth="1"/>
    <col min="15" max="15" width="18.42578125" style="2" customWidth="1"/>
    <col min="16" max="16" width="16.7109375" style="2" customWidth="1"/>
    <col min="17" max="17" width="18" style="2" customWidth="1"/>
    <col min="18" max="16384" width="9.140625" style="2"/>
  </cols>
  <sheetData>
    <row r="1" spans="2:17" x14ac:dyDescent="0.25">
      <c r="B1" s="1"/>
    </row>
    <row r="2" spans="2:17" ht="30" customHeight="1" x14ac:dyDescent="0.25">
      <c r="B2" s="3" t="s">
        <v>133</v>
      </c>
      <c r="C2" s="3" t="s">
        <v>254</v>
      </c>
      <c r="D2" s="95" t="s">
        <v>135</v>
      </c>
      <c r="E2" s="95"/>
      <c r="F2" s="95"/>
      <c r="G2" s="95"/>
      <c r="H2" s="95"/>
      <c r="I2" s="95"/>
    </row>
    <row r="3" spans="2:17" ht="51" customHeight="1" x14ac:dyDescent="0.25">
      <c r="B3" s="3"/>
      <c r="C3" s="3"/>
      <c r="D3" s="95"/>
      <c r="E3" s="95"/>
      <c r="F3" s="95"/>
      <c r="G3" s="95"/>
      <c r="H3" s="95"/>
      <c r="I3" s="95"/>
      <c r="J3" s="3" t="s">
        <v>136</v>
      </c>
      <c r="K3" s="3" t="s">
        <v>137</v>
      </c>
      <c r="L3" s="3" t="s">
        <v>138</v>
      </c>
      <c r="M3" s="3" t="s">
        <v>139</v>
      </c>
      <c r="N3" s="3" t="s">
        <v>140</v>
      </c>
      <c r="O3" s="3" t="s">
        <v>141</v>
      </c>
      <c r="P3" s="3" t="s">
        <v>142</v>
      </c>
      <c r="Q3" s="3" t="s">
        <v>143</v>
      </c>
    </row>
    <row r="4" spans="2:17" ht="54.75" customHeight="1" x14ac:dyDescent="0.25">
      <c r="B4" s="3" t="s">
        <v>144</v>
      </c>
      <c r="C4" s="3" t="s">
        <v>145</v>
      </c>
      <c r="D4" s="3" t="s">
        <v>146</v>
      </c>
      <c r="E4" s="3" t="s">
        <v>147</v>
      </c>
      <c r="F4" s="3" t="s">
        <v>148</v>
      </c>
      <c r="G4" s="11"/>
      <c r="I4" s="3" t="s">
        <v>150</v>
      </c>
      <c r="J4" s="4"/>
      <c r="K4" s="4"/>
      <c r="L4" s="4"/>
      <c r="M4" s="4"/>
    </row>
    <row r="5" spans="2:17" s="9" customFormat="1" x14ac:dyDescent="0.25">
      <c r="B5" s="5" t="s">
        <v>151</v>
      </c>
      <c r="C5" s="5" t="s">
        <v>152</v>
      </c>
      <c r="D5" s="5">
        <v>0.05</v>
      </c>
      <c r="E5" s="5">
        <v>5</v>
      </c>
      <c r="F5" s="5" t="s">
        <v>153</v>
      </c>
      <c r="G5" s="6">
        <v>0</v>
      </c>
      <c r="H5" s="7">
        <v>0</v>
      </c>
      <c r="I5" s="5">
        <v>14235</v>
      </c>
      <c r="J5" s="8">
        <v>0.25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</row>
    <row r="6" spans="2:17" s="9" customFormat="1" x14ac:dyDescent="0.25">
      <c r="B6" s="5" t="s">
        <v>154</v>
      </c>
      <c r="C6" s="5" t="s">
        <v>152</v>
      </c>
      <c r="D6" s="5">
        <v>6.0000000000000001E-3</v>
      </c>
      <c r="E6" s="5">
        <v>5</v>
      </c>
      <c r="F6" s="5" t="s">
        <v>153</v>
      </c>
      <c r="G6" s="6">
        <v>0</v>
      </c>
      <c r="H6" s="5">
        <v>0</v>
      </c>
      <c r="I6" s="5">
        <v>14235</v>
      </c>
      <c r="J6" s="7">
        <v>0</v>
      </c>
      <c r="K6" s="8">
        <v>0.03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</row>
    <row r="7" spans="2:17" s="9" customFormat="1" x14ac:dyDescent="0.25">
      <c r="B7" s="5" t="s">
        <v>155</v>
      </c>
      <c r="C7" s="5" t="s">
        <v>152</v>
      </c>
      <c r="D7" s="5">
        <v>1.2500000000000001E-2</v>
      </c>
      <c r="E7" s="5">
        <v>20</v>
      </c>
      <c r="F7" s="5" t="s">
        <v>153</v>
      </c>
      <c r="G7" s="6">
        <v>0</v>
      </c>
      <c r="H7" s="5">
        <v>0</v>
      </c>
      <c r="I7" s="5">
        <v>14235</v>
      </c>
      <c r="J7" s="8">
        <v>0.25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</row>
    <row r="8" spans="2:17" s="9" customFormat="1" x14ac:dyDescent="0.25">
      <c r="B8" s="5" t="s">
        <v>156</v>
      </c>
      <c r="C8" s="5" t="s">
        <v>152</v>
      </c>
      <c r="D8" s="5">
        <v>8.3000000000000001E-3</v>
      </c>
      <c r="E8" s="5">
        <v>18</v>
      </c>
      <c r="F8" s="5" t="s">
        <v>255</v>
      </c>
      <c r="G8" s="6">
        <v>0</v>
      </c>
      <c r="H8" s="7">
        <v>0</v>
      </c>
      <c r="I8" s="5">
        <v>14235</v>
      </c>
      <c r="J8" s="7">
        <v>0</v>
      </c>
      <c r="K8" s="8">
        <v>0.15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2:17" s="9" customFormat="1" x14ac:dyDescent="0.25">
      <c r="B9" s="5" t="s">
        <v>159</v>
      </c>
      <c r="C9" s="5" t="s">
        <v>152</v>
      </c>
      <c r="D9" s="5">
        <v>7.4999999999999997E-2</v>
      </c>
      <c r="E9" s="5">
        <v>10</v>
      </c>
      <c r="F9" s="5" t="s">
        <v>158</v>
      </c>
      <c r="G9" s="6">
        <v>0</v>
      </c>
      <c r="H9" s="7">
        <v>0</v>
      </c>
      <c r="I9" s="5">
        <v>14235</v>
      </c>
      <c r="J9" s="7">
        <v>0</v>
      </c>
      <c r="K9" s="7">
        <v>0</v>
      </c>
      <c r="L9" s="8">
        <v>0.75</v>
      </c>
      <c r="M9" s="7">
        <v>0</v>
      </c>
      <c r="N9" s="7">
        <v>0</v>
      </c>
      <c r="O9" s="7">
        <v>0</v>
      </c>
      <c r="P9" s="7">
        <v>0</v>
      </c>
      <c r="Q9" s="7">
        <v>0</v>
      </c>
    </row>
    <row r="10" spans="2:17" s="9" customFormat="1" x14ac:dyDescent="0.25">
      <c r="B10" s="10"/>
      <c r="C10" s="10"/>
      <c r="D10" s="5"/>
      <c r="E10" s="5"/>
      <c r="F10" s="5"/>
      <c r="G10" s="6"/>
      <c r="H10" s="7"/>
      <c r="I10" s="5"/>
      <c r="J10" s="7"/>
      <c r="K10" s="7"/>
      <c r="L10" s="8"/>
      <c r="M10" s="7"/>
      <c r="N10" s="7"/>
      <c r="O10" s="7"/>
      <c r="P10" s="7"/>
      <c r="Q10" s="7"/>
    </row>
    <row r="11" spans="2:17" ht="34.5" customHeight="1" x14ac:dyDescent="0.25">
      <c r="B11" s="3" t="s">
        <v>161</v>
      </c>
      <c r="C11" s="3" t="s">
        <v>256</v>
      </c>
      <c r="D11" s="3" t="s">
        <v>163</v>
      </c>
      <c r="E11" s="12"/>
      <c r="G11" s="12"/>
      <c r="H11" s="11"/>
      <c r="I11" s="12"/>
    </row>
    <row r="12" spans="2:17" x14ac:dyDescent="0.25">
      <c r="B12" s="12" t="s">
        <v>167</v>
      </c>
      <c r="C12" s="5" t="s">
        <v>152</v>
      </c>
      <c r="D12" s="12">
        <v>0.58605170195462575</v>
      </c>
      <c r="E12" s="12">
        <v>0</v>
      </c>
      <c r="F12" s="12">
        <v>0</v>
      </c>
      <c r="G12" s="12">
        <v>0</v>
      </c>
      <c r="H12" s="11">
        <v>0</v>
      </c>
      <c r="I12" s="5">
        <v>14235</v>
      </c>
      <c r="J12" s="12">
        <v>0</v>
      </c>
      <c r="K12" s="13">
        <v>0</v>
      </c>
      <c r="L12" s="12">
        <v>0</v>
      </c>
      <c r="M12" s="4">
        <v>0</v>
      </c>
      <c r="N12" s="7">
        <v>0</v>
      </c>
      <c r="O12" s="7">
        <v>0</v>
      </c>
      <c r="P12" s="7">
        <v>0</v>
      </c>
      <c r="Q12" s="7">
        <v>0</v>
      </c>
    </row>
    <row r="13" spans="2:17" x14ac:dyDescent="0.25">
      <c r="B13" s="12" t="s">
        <v>170</v>
      </c>
      <c r="C13" s="5" t="s">
        <v>152</v>
      </c>
      <c r="D13" s="12">
        <v>2.9717683528434793</v>
      </c>
      <c r="E13" s="12">
        <v>0.01</v>
      </c>
      <c r="F13" s="12">
        <v>190.107</v>
      </c>
      <c r="G13" s="12">
        <v>316</v>
      </c>
      <c r="H13" s="11">
        <v>0</v>
      </c>
      <c r="I13" s="5">
        <v>14235</v>
      </c>
      <c r="J13" s="4">
        <v>0</v>
      </c>
      <c r="K13" s="16">
        <v>0</v>
      </c>
      <c r="L13" s="4">
        <v>0</v>
      </c>
      <c r="M13" s="15">
        <v>6.9999999999999999E-4</v>
      </c>
      <c r="N13" s="7">
        <v>0</v>
      </c>
      <c r="O13" s="7">
        <v>0</v>
      </c>
      <c r="P13" s="7">
        <v>0</v>
      </c>
      <c r="Q13" s="7">
        <v>0</v>
      </c>
    </row>
    <row r="14" spans="2:17" x14ac:dyDescent="0.25">
      <c r="B14" s="12" t="s">
        <v>257</v>
      </c>
      <c r="C14" s="5" t="s">
        <v>152</v>
      </c>
      <c r="D14" s="12">
        <v>7.24848280355942</v>
      </c>
      <c r="E14" s="12">
        <v>0.16</v>
      </c>
      <c r="F14" s="12">
        <v>44.01</v>
      </c>
      <c r="G14" s="12">
        <v>64.040000000000006</v>
      </c>
      <c r="H14" s="11">
        <v>0</v>
      </c>
      <c r="I14" s="5">
        <v>14235</v>
      </c>
      <c r="J14" s="4">
        <v>0</v>
      </c>
      <c r="K14" s="16">
        <v>0</v>
      </c>
      <c r="L14" s="4">
        <v>0</v>
      </c>
      <c r="M14" s="15">
        <v>3.0000000000000001E-3</v>
      </c>
      <c r="N14" s="7">
        <v>0</v>
      </c>
      <c r="O14" s="7">
        <v>0</v>
      </c>
      <c r="P14" s="7">
        <v>0</v>
      </c>
      <c r="Q14" s="7">
        <v>0</v>
      </c>
    </row>
    <row r="15" spans="2:17" x14ac:dyDescent="0.25">
      <c r="B15" s="12" t="s">
        <v>168</v>
      </c>
      <c r="C15" s="5" t="s">
        <v>152</v>
      </c>
      <c r="D15" s="4">
        <v>14.883598309943595</v>
      </c>
      <c r="E15" s="12">
        <v>0.14000000000000001</v>
      </c>
      <c r="F15" s="12">
        <v>74.44</v>
      </c>
      <c r="G15" s="12">
        <v>82.4</v>
      </c>
      <c r="H15" s="11">
        <v>0</v>
      </c>
      <c r="I15" s="5">
        <v>14235</v>
      </c>
      <c r="J15" s="11">
        <v>0</v>
      </c>
      <c r="K15" s="14">
        <v>0</v>
      </c>
      <c r="L15" s="11">
        <v>0</v>
      </c>
      <c r="M15" s="15">
        <v>5.0000000000000001E-3</v>
      </c>
      <c r="N15" s="12">
        <v>0</v>
      </c>
      <c r="O15" s="12">
        <v>0</v>
      </c>
      <c r="P15" s="12">
        <v>0</v>
      </c>
      <c r="Q15" s="12">
        <v>0</v>
      </c>
    </row>
    <row r="16" spans="2:17" x14ac:dyDescent="0.25">
      <c r="B16" s="12" t="s">
        <v>169</v>
      </c>
      <c r="C16" s="5" t="s">
        <v>152</v>
      </c>
      <c r="D16" s="12">
        <v>6.8284155017752601</v>
      </c>
      <c r="E16" s="12">
        <v>0.01</v>
      </c>
      <c r="F16" s="12">
        <v>39.997</v>
      </c>
      <c r="G16" s="11">
        <v>42.9</v>
      </c>
      <c r="H16" s="11">
        <v>0</v>
      </c>
      <c r="I16" s="5">
        <v>14235</v>
      </c>
      <c r="J16" s="11">
        <v>0</v>
      </c>
      <c r="K16" s="14">
        <v>0</v>
      </c>
      <c r="L16" s="11">
        <v>0</v>
      </c>
      <c r="M16" s="3">
        <v>2E-3</v>
      </c>
      <c r="N16" s="11">
        <v>0</v>
      </c>
      <c r="O16" s="11">
        <v>0</v>
      </c>
      <c r="P16" s="11">
        <v>0</v>
      </c>
      <c r="Q16" s="11">
        <v>0</v>
      </c>
    </row>
    <row r="17" spans="2:17" x14ac:dyDescent="0.25">
      <c r="B17" s="12"/>
      <c r="C17" s="5"/>
      <c r="D17" s="12"/>
      <c r="E17" s="12"/>
      <c r="F17" s="12"/>
      <c r="G17" s="12"/>
      <c r="H17" s="11"/>
      <c r="I17" s="12"/>
      <c r="J17" s="4"/>
      <c r="K17" s="16"/>
      <c r="L17" s="4"/>
      <c r="M17" s="15"/>
      <c r="N17" s="7"/>
      <c r="O17" s="7"/>
      <c r="P17" s="7"/>
      <c r="Q17" s="7"/>
    </row>
    <row r="18" spans="2:17" ht="31.5" x14ac:dyDescent="0.25">
      <c r="B18" s="12"/>
      <c r="C18" s="3" t="s">
        <v>145</v>
      </c>
      <c r="D18" s="3" t="s">
        <v>152</v>
      </c>
      <c r="E18" s="12"/>
      <c r="F18" s="12"/>
      <c r="G18" s="12"/>
      <c r="H18" s="11"/>
      <c r="I18" s="12"/>
      <c r="J18" s="4"/>
      <c r="K18" s="16"/>
      <c r="L18" s="4"/>
      <c r="M18" s="15"/>
      <c r="N18" s="7"/>
      <c r="O18" s="7"/>
      <c r="P18" s="7"/>
      <c r="Q18" s="7"/>
    </row>
    <row r="19" spans="2:17" x14ac:dyDescent="0.25">
      <c r="B19" s="12" t="s">
        <v>171</v>
      </c>
      <c r="C19" s="12" t="s">
        <v>152</v>
      </c>
      <c r="D19" s="12">
        <v>0</v>
      </c>
      <c r="E19" s="12">
        <v>0</v>
      </c>
      <c r="F19" s="12">
        <v>0</v>
      </c>
      <c r="G19" s="11">
        <v>0</v>
      </c>
      <c r="H19" s="12">
        <v>0</v>
      </c>
      <c r="I19" s="5">
        <v>14235</v>
      </c>
      <c r="J19" s="11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/>
      <c r="Q19" s="4">
        <v>0</v>
      </c>
    </row>
    <row r="20" spans="2:17" x14ac:dyDescent="0.25">
      <c r="B20" s="3"/>
      <c r="C20" s="3"/>
      <c r="D20" s="12"/>
      <c r="E20" s="12"/>
      <c r="G20" s="12"/>
      <c r="H20" s="11"/>
      <c r="I20" s="12"/>
      <c r="J20" s="11"/>
      <c r="K20" s="14"/>
      <c r="L20" s="17"/>
    </row>
    <row r="21" spans="2:17" ht="32.25" customHeight="1" x14ac:dyDescent="0.25">
      <c r="B21" s="3" t="s">
        <v>173</v>
      </c>
      <c r="C21" s="3" t="s">
        <v>162</v>
      </c>
      <c r="D21" s="3" t="s">
        <v>163</v>
      </c>
      <c r="E21" s="12"/>
      <c r="F21" s="12"/>
      <c r="G21" s="11"/>
      <c r="I21" s="12"/>
      <c r="J21" s="4"/>
      <c r="K21" s="4"/>
      <c r="L21" s="4"/>
      <c r="M21" s="4"/>
    </row>
    <row r="22" spans="2:17" x14ac:dyDescent="0.25">
      <c r="B22" s="12" t="s">
        <v>174</v>
      </c>
      <c r="C22" s="5" t="s">
        <v>152</v>
      </c>
      <c r="D22" s="12">
        <v>8.3826355586133499</v>
      </c>
      <c r="E22" s="12">
        <v>0.15</v>
      </c>
      <c r="F22" s="12">
        <v>57.04</v>
      </c>
      <c r="G22" s="12">
        <v>134.12</v>
      </c>
      <c r="H22" s="11">
        <v>0</v>
      </c>
      <c r="I22" s="12">
        <v>14235</v>
      </c>
      <c r="J22" s="12">
        <v>0</v>
      </c>
      <c r="K22" s="3">
        <v>6.0000000000000001E-3</v>
      </c>
      <c r="L22" s="12">
        <v>0</v>
      </c>
      <c r="M22" s="12">
        <v>0</v>
      </c>
      <c r="N22" s="7">
        <v>0</v>
      </c>
      <c r="O22" s="7">
        <v>0</v>
      </c>
      <c r="P22" s="7">
        <v>0</v>
      </c>
      <c r="Q22" s="7">
        <v>0</v>
      </c>
    </row>
    <row r="23" spans="2:17" x14ac:dyDescent="0.25">
      <c r="B23" s="12" t="s">
        <v>175</v>
      </c>
      <c r="C23" s="5" t="s">
        <v>152</v>
      </c>
      <c r="D23" s="12">
        <v>36.851595798153902</v>
      </c>
      <c r="E23" s="12">
        <v>0.38</v>
      </c>
      <c r="F23" s="12">
        <v>98.078999999999994</v>
      </c>
      <c r="G23" s="12">
        <v>71.760000000000005</v>
      </c>
      <c r="H23" s="11">
        <v>0</v>
      </c>
      <c r="I23" s="12">
        <v>14235</v>
      </c>
      <c r="J23" s="15">
        <v>8.0000000000000002E-3</v>
      </c>
      <c r="K23" s="4">
        <v>0</v>
      </c>
      <c r="L23" s="4">
        <v>0</v>
      </c>
      <c r="M23" s="4">
        <v>0</v>
      </c>
      <c r="N23" s="7">
        <v>0</v>
      </c>
      <c r="O23" s="7">
        <v>0</v>
      </c>
      <c r="P23" s="7">
        <v>0</v>
      </c>
      <c r="Q23" s="7">
        <v>0</v>
      </c>
    </row>
    <row r="24" spans="2:17" x14ac:dyDescent="0.25">
      <c r="B24" s="12" t="s">
        <v>176</v>
      </c>
      <c r="C24" s="5" t="s">
        <v>152</v>
      </c>
      <c r="D24" s="12">
        <v>1849.7291811059799</v>
      </c>
      <c r="E24" s="12">
        <v>24.96</v>
      </c>
      <c r="F24" s="12">
        <v>74.093000000000004</v>
      </c>
      <c r="G24" s="12">
        <v>64</v>
      </c>
      <c r="H24" s="11">
        <v>0</v>
      </c>
      <c r="I24" s="12">
        <v>14235</v>
      </c>
      <c r="J24" s="17">
        <v>0.44</v>
      </c>
      <c r="K24" s="4">
        <v>0</v>
      </c>
      <c r="L24" s="4">
        <v>0</v>
      </c>
      <c r="M24" s="4">
        <v>0</v>
      </c>
      <c r="N24" s="7">
        <v>0</v>
      </c>
      <c r="O24" s="7">
        <v>0</v>
      </c>
      <c r="P24" s="7">
        <v>0</v>
      </c>
      <c r="Q24" s="7">
        <v>0</v>
      </c>
    </row>
    <row r="25" spans="2:17" x14ac:dyDescent="0.25">
      <c r="B25" s="12" t="s">
        <v>258</v>
      </c>
      <c r="C25" s="5" t="s">
        <v>152</v>
      </c>
      <c r="D25" s="12">
        <v>85.541136257818707</v>
      </c>
      <c r="E25" s="12">
        <v>0.53</v>
      </c>
      <c r="F25" s="12">
        <v>100.086</v>
      </c>
      <c r="G25" s="12">
        <v>193.75</v>
      </c>
      <c r="H25" s="11">
        <v>0</v>
      </c>
      <c r="I25" s="12">
        <v>14235</v>
      </c>
      <c r="J25" s="15">
        <v>5.3E-3</v>
      </c>
      <c r="K25" s="4">
        <v>0</v>
      </c>
      <c r="L25" s="4">
        <v>0</v>
      </c>
      <c r="M25" s="4">
        <v>0</v>
      </c>
      <c r="N25" s="7">
        <v>0</v>
      </c>
      <c r="O25" s="7">
        <v>0</v>
      </c>
      <c r="P25" s="7">
        <v>0</v>
      </c>
      <c r="Q25" s="7">
        <v>0</v>
      </c>
    </row>
    <row r="26" spans="2:17" x14ac:dyDescent="0.25">
      <c r="B26" s="12" t="s">
        <v>178</v>
      </c>
      <c r="C26" s="5" t="s">
        <v>152</v>
      </c>
      <c r="D26" s="12">
        <v>3.4854360349401854</v>
      </c>
      <c r="E26" s="12">
        <v>2.1999999999999999E-2</v>
      </c>
      <c r="F26" s="12">
        <v>161.69999999999999</v>
      </c>
      <c r="G26" s="12">
        <v>14.4</v>
      </c>
      <c r="H26" s="11">
        <v>0</v>
      </c>
      <c r="I26" s="12">
        <v>14235</v>
      </c>
      <c r="J26" s="4">
        <v>0</v>
      </c>
      <c r="K26" s="15">
        <v>9.0000000000000006E-5</v>
      </c>
      <c r="L26" s="4">
        <v>0</v>
      </c>
      <c r="M26" s="4">
        <v>0</v>
      </c>
      <c r="N26" s="7">
        <v>0</v>
      </c>
      <c r="O26" s="7">
        <v>0</v>
      </c>
      <c r="P26" s="7">
        <v>0</v>
      </c>
      <c r="Q26" s="7">
        <v>0</v>
      </c>
    </row>
    <row r="27" spans="2:17" ht="31.5" x14ac:dyDescent="0.25">
      <c r="B27" s="12" t="s">
        <v>179</v>
      </c>
      <c r="C27" s="12" t="s">
        <v>152</v>
      </c>
      <c r="D27" s="12">
        <v>6.3022458140852569E-2</v>
      </c>
      <c r="E27" s="12">
        <v>0</v>
      </c>
      <c r="F27" s="12">
        <v>0</v>
      </c>
      <c r="G27" s="12">
        <v>0</v>
      </c>
      <c r="H27" s="11">
        <v>0</v>
      </c>
      <c r="I27" s="12">
        <v>14235</v>
      </c>
      <c r="J27" s="4">
        <v>0</v>
      </c>
      <c r="K27" s="4">
        <v>0</v>
      </c>
      <c r="L27" s="4">
        <v>0</v>
      </c>
      <c r="M27" s="4">
        <v>0</v>
      </c>
      <c r="N27" s="7">
        <v>0</v>
      </c>
      <c r="O27" s="7">
        <v>0</v>
      </c>
      <c r="P27" s="7">
        <v>0</v>
      </c>
      <c r="Q27" s="7">
        <v>0</v>
      </c>
    </row>
    <row r="28" spans="2:17" x14ac:dyDescent="0.25">
      <c r="B28" s="12"/>
      <c r="C28" s="12"/>
      <c r="D28" s="12"/>
      <c r="E28" s="12"/>
      <c r="G28" s="12"/>
      <c r="H28" s="11"/>
      <c r="I28" s="12"/>
    </row>
    <row r="29" spans="2:17" ht="29.25" customHeight="1" x14ac:dyDescent="0.25">
      <c r="B29" s="3" t="s">
        <v>181</v>
      </c>
      <c r="C29" s="3" t="s">
        <v>162</v>
      </c>
      <c r="D29" s="3" t="s">
        <v>163</v>
      </c>
      <c r="E29" s="12"/>
      <c r="G29" s="12"/>
      <c r="H29" s="11"/>
      <c r="I29" s="12"/>
    </row>
    <row r="30" spans="2:17" x14ac:dyDescent="0.25">
      <c r="B30" s="12" t="s">
        <v>184</v>
      </c>
      <c r="C30" s="5" t="s">
        <v>152</v>
      </c>
      <c r="D30" s="4">
        <v>2.63376691290593</v>
      </c>
      <c r="E30" s="12">
        <v>0.03</v>
      </c>
      <c r="F30" s="12">
        <v>192.124</v>
      </c>
      <c r="G30" s="11">
        <v>353.6</v>
      </c>
      <c r="H30" s="11">
        <v>0</v>
      </c>
      <c r="I30" s="5">
        <v>14235</v>
      </c>
      <c r="J30" s="11">
        <v>0</v>
      </c>
      <c r="K30" s="14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5">
        <v>1E-3</v>
      </c>
    </row>
    <row r="31" spans="2:17" x14ac:dyDescent="0.25">
      <c r="B31" s="12" t="s">
        <v>182</v>
      </c>
      <c r="C31" s="5" t="s">
        <v>152</v>
      </c>
      <c r="D31" s="12">
        <v>5.2355910108006505</v>
      </c>
      <c r="E31" s="12">
        <v>0.17</v>
      </c>
      <c r="F31" s="12">
        <v>36.46</v>
      </c>
      <c r="G31" s="12">
        <v>149.66</v>
      </c>
      <c r="H31" s="11">
        <v>0</v>
      </c>
      <c r="I31" s="5">
        <v>14235</v>
      </c>
      <c r="J31" s="11">
        <v>0</v>
      </c>
      <c r="K31" s="14">
        <v>0</v>
      </c>
      <c r="L31" s="11">
        <v>0</v>
      </c>
      <c r="M31" s="11">
        <v>0</v>
      </c>
      <c r="N31" s="12">
        <v>0</v>
      </c>
      <c r="O31" s="12">
        <v>0</v>
      </c>
      <c r="P31" s="12">
        <v>0</v>
      </c>
      <c r="Q31" s="3">
        <v>6.0000000000000001E-3</v>
      </c>
    </row>
    <row r="32" spans="2:17" x14ac:dyDescent="0.25">
      <c r="B32" s="12" t="s">
        <v>185</v>
      </c>
      <c r="C32" s="5" t="s">
        <v>152</v>
      </c>
      <c r="D32" s="12">
        <v>2.64394487780784</v>
      </c>
      <c r="E32" s="12">
        <v>0.02</v>
      </c>
      <c r="F32" s="12">
        <v>101.96080000000001</v>
      </c>
      <c r="G32" s="11">
        <v>167.52</v>
      </c>
      <c r="H32" s="11">
        <v>0</v>
      </c>
      <c r="I32" s="5">
        <v>14235</v>
      </c>
      <c r="J32" s="11">
        <v>0</v>
      </c>
      <c r="K32" s="14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7">
        <v>1.1999999999999999E-3</v>
      </c>
    </row>
    <row r="33" spans="2:17" x14ac:dyDescent="0.25">
      <c r="B33" s="12" t="s">
        <v>259</v>
      </c>
      <c r="C33" s="5" t="s">
        <v>152</v>
      </c>
      <c r="D33" s="12">
        <v>1.8113656708016801</v>
      </c>
      <c r="E33" s="12"/>
      <c r="F33" s="12">
        <v>0</v>
      </c>
      <c r="G33" s="11">
        <v>0</v>
      </c>
      <c r="H33" s="11">
        <v>0</v>
      </c>
      <c r="I33" s="5">
        <v>14235</v>
      </c>
      <c r="J33" s="11">
        <v>0</v>
      </c>
      <c r="K33" s="14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7">
        <v>2.9999999999999997E-4</v>
      </c>
    </row>
    <row r="34" spans="2:17" x14ac:dyDescent="0.25">
      <c r="B34" s="3"/>
      <c r="C34" s="3"/>
      <c r="D34" s="12" t="s">
        <v>260</v>
      </c>
      <c r="E34" s="12"/>
      <c r="F34" s="12"/>
      <c r="G34" s="11"/>
      <c r="I34" s="5"/>
      <c r="J34" s="11"/>
      <c r="K34" s="14"/>
      <c r="L34" s="11"/>
    </row>
    <row r="35" spans="2:17" ht="51" customHeight="1" x14ac:dyDescent="0.25">
      <c r="B35" s="3" t="s">
        <v>142</v>
      </c>
      <c r="C35" s="3" t="s">
        <v>145</v>
      </c>
      <c r="D35" s="3" t="s">
        <v>187</v>
      </c>
      <c r="E35" s="3" t="s">
        <v>188</v>
      </c>
      <c r="F35" s="3" t="s">
        <v>189</v>
      </c>
      <c r="G35" s="3" t="s">
        <v>190</v>
      </c>
      <c r="I35" s="12"/>
      <c r="J35" s="11"/>
      <c r="K35" s="14"/>
      <c r="L35" s="11"/>
    </row>
    <row r="36" spans="2:17" x14ac:dyDescent="0.25">
      <c r="B36" s="12" t="s">
        <v>261</v>
      </c>
      <c r="C36" s="5" t="s">
        <v>152</v>
      </c>
      <c r="D36" s="12">
        <v>0</v>
      </c>
      <c r="E36" s="12">
        <v>0</v>
      </c>
      <c r="F36" s="12">
        <v>0</v>
      </c>
      <c r="G36" s="11">
        <v>0</v>
      </c>
      <c r="H36" s="11">
        <v>0</v>
      </c>
      <c r="I36" s="5">
        <v>14235</v>
      </c>
      <c r="J36" s="11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2:17" x14ac:dyDescent="0.25">
      <c r="B37" s="12" t="s">
        <v>192</v>
      </c>
      <c r="C37" s="5" t="s">
        <v>152</v>
      </c>
      <c r="D37" s="12" t="s">
        <v>153</v>
      </c>
      <c r="E37" s="12">
        <v>14.83</v>
      </c>
      <c r="F37" s="12">
        <v>220</v>
      </c>
      <c r="G37" s="11">
        <v>155</v>
      </c>
      <c r="H37" s="11">
        <v>4</v>
      </c>
      <c r="I37" s="5">
        <v>14235</v>
      </c>
      <c r="J37" s="11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15">
        <v>0.1</v>
      </c>
      <c r="Q37" s="4">
        <v>0</v>
      </c>
    </row>
    <row r="38" spans="2:17" x14ac:dyDescent="0.25">
      <c r="B38" s="12" t="s">
        <v>262</v>
      </c>
      <c r="C38" s="5" t="s">
        <v>152</v>
      </c>
      <c r="D38" s="12" t="s">
        <v>153</v>
      </c>
      <c r="E38" s="12">
        <v>14.4</v>
      </c>
      <c r="F38" s="12">
        <v>120</v>
      </c>
      <c r="G38" s="11">
        <v>185</v>
      </c>
      <c r="H38" s="4">
        <v>7</v>
      </c>
      <c r="I38" s="5">
        <v>14235</v>
      </c>
      <c r="J38" s="11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15">
        <v>0.17</v>
      </c>
      <c r="Q38" s="4">
        <v>0</v>
      </c>
    </row>
    <row r="39" spans="2:17" x14ac:dyDescent="0.25">
      <c r="B39" s="12" t="s">
        <v>263</v>
      </c>
      <c r="C39" s="5" t="s">
        <v>152</v>
      </c>
      <c r="D39" s="12">
        <v>0</v>
      </c>
      <c r="E39" s="12">
        <v>0</v>
      </c>
      <c r="F39" s="12">
        <v>0</v>
      </c>
      <c r="G39" s="11">
        <v>0</v>
      </c>
      <c r="H39" s="11">
        <v>0</v>
      </c>
      <c r="I39" s="5">
        <v>14235</v>
      </c>
      <c r="J39" s="11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2:17" x14ac:dyDescent="0.25">
      <c r="B40" s="3"/>
      <c r="C40" s="3"/>
      <c r="D40" s="12"/>
      <c r="E40" s="12"/>
      <c r="F40" s="12"/>
      <c r="G40" s="11"/>
      <c r="H40" s="11"/>
      <c r="I40" s="5"/>
    </row>
    <row r="41" spans="2:17" x14ac:dyDescent="0.25">
      <c r="B41" s="3" t="s">
        <v>197</v>
      </c>
      <c r="C41" s="3" t="s">
        <v>264</v>
      </c>
      <c r="D41" s="3" t="s">
        <v>199</v>
      </c>
      <c r="E41" s="3" t="s">
        <v>191</v>
      </c>
      <c r="F41" s="12"/>
      <c r="G41" s="11"/>
      <c r="I41" s="12"/>
    </row>
    <row r="42" spans="2:17" x14ac:dyDescent="0.25">
      <c r="B42" s="12" t="s">
        <v>200</v>
      </c>
      <c r="C42" s="5" t="s">
        <v>152</v>
      </c>
      <c r="D42" s="12">
        <v>0</v>
      </c>
      <c r="E42" s="12">
        <v>0</v>
      </c>
      <c r="F42" s="12">
        <v>0</v>
      </c>
      <c r="G42" s="11">
        <v>0</v>
      </c>
      <c r="H42" s="12">
        <v>0</v>
      </c>
      <c r="I42" s="12">
        <v>14235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15">
        <v>0</v>
      </c>
    </row>
    <row r="43" spans="2:17" x14ac:dyDescent="0.25">
      <c r="B43" s="12" t="s">
        <v>201</v>
      </c>
      <c r="C43" s="5" t="s">
        <v>152</v>
      </c>
      <c r="D43" s="12">
        <v>13.5</v>
      </c>
      <c r="E43" s="12">
        <v>2</v>
      </c>
      <c r="F43" s="4">
        <v>0</v>
      </c>
      <c r="G43" s="4">
        <v>0</v>
      </c>
      <c r="H43" s="4">
        <v>0</v>
      </c>
      <c r="I43" s="12">
        <v>14235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11">
        <v>0</v>
      </c>
      <c r="Q43" s="15">
        <v>0.03</v>
      </c>
    </row>
    <row r="44" spans="2:17" x14ac:dyDescent="0.25">
      <c r="B44" s="3"/>
      <c r="C44" s="3"/>
      <c r="D44" s="12"/>
      <c r="E44" s="12"/>
      <c r="F44" s="12"/>
      <c r="G44" s="4"/>
      <c r="H44" s="4"/>
      <c r="I44" s="12"/>
      <c r="J44" s="4"/>
      <c r="K44" s="4"/>
      <c r="L44" s="4"/>
      <c r="M44" s="4"/>
      <c r="N44" s="4"/>
      <c r="O44" s="4"/>
      <c r="P44" s="4"/>
    </row>
    <row r="45" spans="2:17" ht="44.25" customHeight="1" x14ac:dyDescent="0.25">
      <c r="B45" s="3" t="s">
        <v>265</v>
      </c>
      <c r="C45" s="3" t="s">
        <v>203</v>
      </c>
      <c r="D45" s="3" t="s">
        <v>204</v>
      </c>
      <c r="E45" s="3" t="s">
        <v>205</v>
      </c>
      <c r="F45" s="3" t="s">
        <v>206</v>
      </c>
      <c r="G45" s="3" t="s">
        <v>207</v>
      </c>
      <c r="H45" s="3" t="s">
        <v>208</v>
      </c>
      <c r="I45" s="3"/>
    </row>
    <row r="46" spans="2:17" s="12" customFormat="1" x14ac:dyDescent="0.25">
      <c r="B46" s="12" t="s">
        <v>209</v>
      </c>
      <c r="C46" s="5" t="s">
        <v>152</v>
      </c>
      <c r="D46" s="12">
        <v>0.2</v>
      </c>
      <c r="E46" s="12" t="s">
        <v>210</v>
      </c>
      <c r="F46" s="12" t="s">
        <v>266</v>
      </c>
      <c r="G46" s="12" t="s">
        <v>267</v>
      </c>
      <c r="H46" s="12">
        <v>2</v>
      </c>
      <c r="I46" s="5">
        <v>14235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3" t="s">
        <v>268</v>
      </c>
      <c r="P46" s="12">
        <v>0</v>
      </c>
      <c r="Q46" s="12">
        <v>0</v>
      </c>
    </row>
    <row r="47" spans="2:17" s="12" customFormat="1" x14ac:dyDescent="0.25">
      <c r="B47" s="12" t="s">
        <v>213</v>
      </c>
      <c r="C47" s="5" t="s">
        <v>152</v>
      </c>
      <c r="D47" s="12">
        <v>0.5</v>
      </c>
      <c r="E47" s="12" t="s">
        <v>210</v>
      </c>
      <c r="F47" s="12" t="s">
        <v>214</v>
      </c>
      <c r="G47" s="12" t="s">
        <v>267</v>
      </c>
      <c r="H47" s="12">
        <v>1</v>
      </c>
      <c r="I47" s="5">
        <v>14235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3" t="s">
        <v>269</v>
      </c>
      <c r="P47" s="12">
        <v>0</v>
      </c>
      <c r="Q47" s="12">
        <v>0</v>
      </c>
    </row>
    <row r="48" spans="2:17" s="12" customFormat="1" x14ac:dyDescent="0.25">
      <c r="B48" s="12" t="s">
        <v>217</v>
      </c>
      <c r="C48" s="5" t="s">
        <v>152</v>
      </c>
      <c r="D48" s="12">
        <v>0.5</v>
      </c>
      <c r="E48" s="12" t="s">
        <v>210</v>
      </c>
      <c r="F48" s="12" t="s">
        <v>270</v>
      </c>
      <c r="G48" s="12" t="s">
        <v>267</v>
      </c>
      <c r="H48" s="12">
        <v>2</v>
      </c>
      <c r="I48" s="5">
        <v>14235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3" t="s">
        <v>271</v>
      </c>
      <c r="P48" s="12">
        <v>0</v>
      </c>
      <c r="Q48" s="12">
        <v>0</v>
      </c>
    </row>
    <row r="49" spans="2:17" s="12" customFormat="1" x14ac:dyDescent="0.25">
      <c r="B49" s="12" t="s">
        <v>220</v>
      </c>
      <c r="C49" s="5" t="s">
        <v>152</v>
      </c>
      <c r="D49" s="12">
        <v>0.5</v>
      </c>
      <c r="E49" s="12" t="s">
        <v>210</v>
      </c>
      <c r="F49" s="12" t="s">
        <v>272</v>
      </c>
      <c r="G49" s="12" t="s">
        <v>267</v>
      </c>
      <c r="H49" s="12">
        <v>1</v>
      </c>
      <c r="I49" s="5">
        <v>14235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3" t="s">
        <v>273</v>
      </c>
    </row>
    <row r="50" spans="2:17" s="12" customFormat="1" x14ac:dyDescent="0.25">
      <c r="B50" s="12" t="s">
        <v>223</v>
      </c>
      <c r="C50" s="5" t="s">
        <v>152</v>
      </c>
      <c r="D50" s="12">
        <v>0.5</v>
      </c>
      <c r="E50" s="12" t="s">
        <v>224</v>
      </c>
      <c r="F50" s="12" t="s">
        <v>274</v>
      </c>
      <c r="G50" s="12" t="s">
        <v>267</v>
      </c>
      <c r="H50" s="12">
        <v>1</v>
      </c>
      <c r="I50" s="12">
        <v>14235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3" t="s">
        <v>275</v>
      </c>
      <c r="P50" s="12">
        <v>0</v>
      </c>
      <c r="Q50" s="12">
        <v>0</v>
      </c>
    </row>
    <row r="51" spans="2:17" s="12" customFormat="1" ht="13.5" customHeight="1" x14ac:dyDescent="0.25">
      <c r="B51" s="12" t="s">
        <v>228</v>
      </c>
      <c r="C51" s="5" t="s">
        <v>152</v>
      </c>
      <c r="D51" s="12">
        <v>2</v>
      </c>
      <c r="E51" s="12" t="s">
        <v>224</v>
      </c>
      <c r="F51" s="12" t="s">
        <v>276</v>
      </c>
      <c r="G51" s="12" t="s">
        <v>230</v>
      </c>
      <c r="H51" s="12">
        <v>3</v>
      </c>
      <c r="I51" s="12">
        <v>14235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3" t="s">
        <v>277</v>
      </c>
    </row>
    <row r="52" spans="2:17" s="12" customFormat="1" x14ac:dyDescent="0.25">
      <c r="B52" s="12" t="s">
        <v>232</v>
      </c>
      <c r="C52" s="5" t="s">
        <v>152</v>
      </c>
      <c r="D52" s="12">
        <v>2</v>
      </c>
      <c r="E52" s="12" t="s">
        <v>224</v>
      </c>
      <c r="F52" s="12" t="s">
        <v>274</v>
      </c>
      <c r="G52" s="12" t="s">
        <v>230</v>
      </c>
      <c r="H52" s="12">
        <v>2</v>
      </c>
      <c r="I52" s="12">
        <v>14235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3" t="s">
        <v>278</v>
      </c>
    </row>
    <row r="53" spans="2:17" s="12" customFormat="1" ht="33.75" customHeight="1" x14ac:dyDescent="0.25">
      <c r="B53" s="12" t="s">
        <v>279</v>
      </c>
      <c r="C53" s="5" t="s">
        <v>152</v>
      </c>
      <c r="D53" s="12">
        <v>2</v>
      </c>
      <c r="E53" s="12" t="s">
        <v>224</v>
      </c>
      <c r="F53" s="12" t="s">
        <v>280</v>
      </c>
      <c r="G53" s="12" t="s">
        <v>230</v>
      </c>
      <c r="H53" s="12">
        <v>4</v>
      </c>
      <c r="I53" s="12">
        <v>14235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3" t="s">
        <v>281</v>
      </c>
    </row>
    <row r="54" spans="2:17" s="12" customFormat="1" ht="27.75" customHeight="1" x14ac:dyDescent="0.25">
      <c r="B54" s="12" t="s">
        <v>238</v>
      </c>
      <c r="C54" s="5" t="s">
        <v>152</v>
      </c>
      <c r="D54" s="12">
        <v>1</v>
      </c>
      <c r="E54" s="12" t="s">
        <v>210</v>
      </c>
      <c r="F54" s="12" t="s">
        <v>282</v>
      </c>
      <c r="G54" s="12" t="s">
        <v>267</v>
      </c>
      <c r="H54" s="12">
        <v>2</v>
      </c>
      <c r="I54" s="5">
        <v>14235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3" t="s">
        <v>283</v>
      </c>
    </row>
    <row r="55" spans="2:17" s="12" customFormat="1" ht="27.75" customHeight="1" x14ac:dyDescent="0.25">
      <c r="B55" s="12" t="s">
        <v>284</v>
      </c>
      <c r="C55" s="5" t="s">
        <v>152</v>
      </c>
      <c r="D55" s="12">
        <v>0.5</v>
      </c>
      <c r="E55" s="12" t="s">
        <v>210</v>
      </c>
      <c r="F55" s="12" t="s">
        <v>214</v>
      </c>
      <c r="G55" s="12" t="s">
        <v>267</v>
      </c>
      <c r="H55" s="12">
        <v>1</v>
      </c>
      <c r="I55" s="5">
        <v>14235</v>
      </c>
      <c r="J55" s="12">
        <v>0</v>
      </c>
      <c r="K55" s="12">
        <v>0</v>
      </c>
      <c r="L55" s="12">
        <v>0</v>
      </c>
      <c r="M55" s="12">
        <v>0</v>
      </c>
      <c r="O55" s="12">
        <v>0</v>
      </c>
      <c r="P55" s="12">
        <v>0</v>
      </c>
      <c r="Q55" s="3" t="s">
        <v>285</v>
      </c>
    </row>
    <row r="56" spans="2:17" s="12" customFormat="1" x14ac:dyDescent="0.25">
      <c r="B56" s="12" t="s">
        <v>243</v>
      </c>
      <c r="C56" s="5" t="s">
        <v>152</v>
      </c>
      <c r="D56" s="12">
        <v>2</v>
      </c>
      <c r="E56" s="12" t="s">
        <v>210</v>
      </c>
      <c r="F56" s="12" t="s">
        <v>274</v>
      </c>
      <c r="G56" s="12" t="s">
        <v>267</v>
      </c>
      <c r="H56" s="12">
        <v>1</v>
      </c>
      <c r="I56" s="5">
        <v>14235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3" t="s">
        <v>281</v>
      </c>
    </row>
    <row r="57" spans="2:17" s="12" customFormat="1" x14ac:dyDescent="0.25">
      <c r="B57" s="12" t="s">
        <v>249</v>
      </c>
      <c r="C57" s="5" t="s">
        <v>152</v>
      </c>
      <c r="D57" s="12">
        <v>2</v>
      </c>
      <c r="E57" s="12" t="s">
        <v>210</v>
      </c>
      <c r="F57" s="12" t="s">
        <v>266</v>
      </c>
      <c r="G57" s="12" t="s">
        <v>230</v>
      </c>
      <c r="H57" s="12">
        <v>2</v>
      </c>
      <c r="I57" s="5">
        <v>14235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3" t="s">
        <v>286</v>
      </c>
    </row>
  </sheetData>
  <sheetProtection password="81F3" sheet="1" objects="1" scenarios="1" selectLockedCells="1" selectUnlockedCells="1"/>
  <mergeCells count="1">
    <mergeCell ref="D2:I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7"/>
  <sheetViews>
    <sheetView topLeftCell="D4" zoomScale="70" zoomScaleNormal="70" workbookViewId="0">
      <selection activeCell="B30" sqref="B30"/>
    </sheetView>
  </sheetViews>
  <sheetFormatPr defaultRowHeight="15.75" x14ac:dyDescent="0.25"/>
  <cols>
    <col min="1" max="1" width="9.140625" style="2"/>
    <col min="2" max="2" width="37.140625" style="2" customWidth="1"/>
    <col min="3" max="3" width="28.140625" style="2" customWidth="1"/>
    <col min="4" max="4" width="22.140625" style="2" customWidth="1"/>
    <col min="5" max="5" width="16.85546875" style="2" customWidth="1"/>
    <col min="6" max="7" width="15.42578125" style="2" customWidth="1"/>
    <col min="8" max="9" width="9.140625" style="2"/>
    <col min="10" max="10" width="34.28515625" style="2" customWidth="1"/>
    <col min="11" max="11" width="27.85546875" style="2" customWidth="1"/>
    <col min="12" max="12" width="18.7109375" style="2" customWidth="1"/>
    <col min="13" max="13" width="13.42578125" style="2" customWidth="1"/>
    <col min="14" max="14" width="22.42578125" style="2" customWidth="1"/>
    <col min="15" max="16384" width="9.140625" style="2"/>
  </cols>
  <sheetData>
    <row r="2" spans="2:14" x14ac:dyDescent="0.25">
      <c r="D2" s="20" t="s">
        <v>382</v>
      </c>
    </row>
    <row r="3" spans="2:14" x14ac:dyDescent="0.25">
      <c r="L3" s="20" t="s">
        <v>383</v>
      </c>
    </row>
    <row r="4" spans="2:14" s="22" customFormat="1" ht="31.5" x14ac:dyDescent="0.25">
      <c r="B4" s="21" t="s">
        <v>384</v>
      </c>
    </row>
    <row r="6" spans="2:14" ht="31.5" x14ac:dyDescent="0.25">
      <c r="B6" s="78" t="s">
        <v>437</v>
      </c>
      <c r="C6" s="2" t="s">
        <v>438</v>
      </c>
      <c r="D6" s="2">
        <v>432.98</v>
      </c>
      <c r="J6" s="78" t="s">
        <v>437</v>
      </c>
      <c r="K6" s="2" t="s">
        <v>439</v>
      </c>
      <c r="L6" s="2">
        <v>586.89</v>
      </c>
    </row>
    <row r="7" spans="2:14" x14ac:dyDescent="0.25">
      <c r="B7" s="12"/>
      <c r="J7" s="12"/>
    </row>
    <row r="8" spans="2:14" s="3" customFormat="1" ht="47.25" x14ac:dyDescent="0.25">
      <c r="B8" s="3" t="s">
        <v>287</v>
      </c>
      <c r="C8" s="3" t="s">
        <v>385</v>
      </c>
      <c r="D8" s="3" t="s">
        <v>386</v>
      </c>
      <c r="E8" s="3" t="s">
        <v>387</v>
      </c>
      <c r="F8" s="3" t="s">
        <v>388</v>
      </c>
      <c r="J8" s="3" t="s">
        <v>287</v>
      </c>
      <c r="K8" s="3" t="s">
        <v>389</v>
      </c>
      <c r="L8" s="3" t="s">
        <v>386</v>
      </c>
      <c r="M8" s="3" t="s">
        <v>387</v>
      </c>
      <c r="N8" s="3" t="s">
        <v>388</v>
      </c>
    </row>
    <row r="9" spans="2:14" x14ac:dyDescent="0.25">
      <c r="B9" s="78" t="s">
        <v>288</v>
      </c>
      <c r="C9" s="12">
        <v>8.3826355586133463</v>
      </c>
      <c r="D9" s="12">
        <v>3629.5240224628546</v>
      </c>
      <c r="E9" s="12">
        <v>71.39</v>
      </c>
      <c r="F9" s="23">
        <v>0.59843635252940675</v>
      </c>
      <c r="G9" s="23"/>
      <c r="H9" s="12"/>
      <c r="I9" s="12"/>
      <c r="J9" s="78" t="s">
        <v>390</v>
      </c>
      <c r="K9" s="12">
        <v>6.4724453752482942</v>
      </c>
      <c r="L9" s="12">
        <v>3797.18</v>
      </c>
      <c r="M9" s="12">
        <v>134.05000000000001</v>
      </c>
      <c r="N9" s="32">
        <v>0.87</v>
      </c>
    </row>
    <row r="10" spans="2:14" x14ac:dyDescent="0.25">
      <c r="B10" s="78" t="s">
        <v>289</v>
      </c>
      <c r="C10" s="12">
        <v>36.851595798153923</v>
      </c>
      <c r="D10" s="12">
        <v>15956.050013179432</v>
      </c>
      <c r="E10" s="12">
        <v>1.7254</v>
      </c>
      <c r="F10" s="23">
        <v>6.3583743390134784E-2</v>
      </c>
      <c r="G10" s="23"/>
      <c r="H10" s="12"/>
      <c r="I10" s="12"/>
      <c r="J10" s="78" t="s">
        <v>289</v>
      </c>
      <c r="K10" s="12">
        <v>109.48618188099144</v>
      </c>
      <c r="L10" s="12">
        <v>64258.59</v>
      </c>
      <c r="M10" s="12">
        <v>1.66</v>
      </c>
      <c r="N10" s="32">
        <v>0.18</v>
      </c>
    </row>
    <row r="11" spans="2:14" x14ac:dyDescent="0.25">
      <c r="B11" s="78" t="s">
        <v>290</v>
      </c>
      <c r="C11" s="12">
        <v>1849.7291811059813</v>
      </c>
      <c r="D11" s="12">
        <v>800898.05299674417</v>
      </c>
      <c r="E11" s="12">
        <v>2.4618834950399999</v>
      </c>
      <c r="F11" s="23">
        <v>4.55381774125867</v>
      </c>
      <c r="G11" s="23"/>
      <c r="H11" s="12"/>
      <c r="I11" s="12"/>
      <c r="J11" s="78" t="s">
        <v>391</v>
      </c>
      <c r="K11" s="12">
        <v>1278.6654000057574</v>
      </c>
      <c r="L11" s="12">
        <v>750438.64</v>
      </c>
      <c r="M11" s="12">
        <v>2.52</v>
      </c>
      <c r="N11" s="32">
        <v>3.22</v>
      </c>
    </row>
    <row r="12" spans="2:14" x14ac:dyDescent="0.25">
      <c r="B12" s="78" t="s">
        <v>258</v>
      </c>
      <c r="C12" s="12">
        <v>85.541136257818678</v>
      </c>
      <c r="D12" s="12">
        <v>37037.708103330653</v>
      </c>
      <c r="E12" s="12">
        <v>3.9053710700000002</v>
      </c>
      <c r="F12" s="23">
        <v>0.33406987883621314</v>
      </c>
      <c r="G12" s="23"/>
      <c r="H12" s="12"/>
      <c r="I12" s="12"/>
      <c r="J12" s="78" t="s">
        <v>392</v>
      </c>
      <c r="K12" s="12">
        <v>736.56475803897865</v>
      </c>
      <c r="L12" s="12">
        <v>432279.7</v>
      </c>
      <c r="M12" s="12">
        <v>0.64</v>
      </c>
      <c r="N12" s="32">
        <v>0.47</v>
      </c>
    </row>
    <row r="13" spans="2:14" ht="15" customHeight="1" x14ac:dyDescent="0.25">
      <c r="B13" s="78" t="s">
        <v>291</v>
      </c>
      <c r="C13" s="12">
        <v>3.4854360349401854</v>
      </c>
      <c r="D13" s="12">
        <v>1509.1284512034451</v>
      </c>
      <c r="E13" s="12">
        <v>54.585937499999993</v>
      </c>
      <c r="F13" s="23">
        <v>0.19025579356349273</v>
      </c>
      <c r="G13" s="23"/>
      <c r="H13" s="12"/>
      <c r="I13" s="12"/>
      <c r="J13" s="78" t="s">
        <v>393</v>
      </c>
      <c r="K13" s="12">
        <v>3.0227135331203039</v>
      </c>
      <c r="L13" s="12">
        <v>1772.41</v>
      </c>
      <c r="M13" s="12">
        <v>54.57</v>
      </c>
      <c r="N13" s="32">
        <v>0.17</v>
      </c>
    </row>
    <row r="14" spans="2:14" x14ac:dyDescent="0.25">
      <c r="B14" s="78" t="s">
        <v>292</v>
      </c>
      <c r="C14" s="12">
        <v>6.3022458140852569E-2</v>
      </c>
      <c r="D14" s="12">
        <v>27.287542703899021</v>
      </c>
      <c r="E14" s="12">
        <v>54.780000000000008</v>
      </c>
      <c r="F14" s="23">
        <v>3.4523702569559042E-3</v>
      </c>
      <c r="G14" s="23"/>
      <c r="H14" s="12"/>
      <c r="I14" s="12"/>
      <c r="J14" s="78" t="s">
        <v>394</v>
      </c>
      <c r="K14" s="12">
        <v>0.14393873967239543</v>
      </c>
      <c r="L14" s="12">
        <v>82.17</v>
      </c>
      <c r="M14" s="12">
        <v>62.74</v>
      </c>
      <c r="N14" s="32">
        <v>8.9999999999999993E-3</v>
      </c>
    </row>
    <row r="15" spans="2:14" x14ac:dyDescent="0.25">
      <c r="B15" s="78"/>
      <c r="C15" s="12"/>
      <c r="D15" s="12"/>
      <c r="E15" s="12"/>
      <c r="F15" s="23"/>
      <c r="G15" s="23"/>
      <c r="H15" s="12"/>
      <c r="I15" s="12"/>
      <c r="J15" s="78" t="s">
        <v>395</v>
      </c>
      <c r="K15" s="12">
        <v>0.21590810950859313</v>
      </c>
      <c r="L15" s="12">
        <v>129.12</v>
      </c>
      <c r="M15" s="12">
        <v>8.26</v>
      </c>
      <c r="N15" s="32">
        <v>2.0000000000000001E-4</v>
      </c>
    </row>
    <row r="16" spans="2:14" x14ac:dyDescent="0.25">
      <c r="B16" s="78" t="s">
        <v>161</v>
      </c>
      <c r="C16" s="12"/>
      <c r="D16" s="12"/>
      <c r="E16" s="12"/>
      <c r="F16" s="23"/>
      <c r="G16" s="23"/>
      <c r="H16" s="12"/>
      <c r="I16" s="12"/>
      <c r="J16" s="78"/>
      <c r="K16" s="12"/>
      <c r="L16" s="12"/>
      <c r="M16" s="12"/>
      <c r="N16" s="32"/>
    </row>
    <row r="17" spans="2:14" x14ac:dyDescent="0.25">
      <c r="B17" s="78" t="s">
        <v>293</v>
      </c>
      <c r="C17" s="12">
        <v>0.58605170195462575</v>
      </c>
      <c r="D17" s="12">
        <v>253.74939847694128</v>
      </c>
      <c r="E17" s="12">
        <v>36.218469130540541</v>
      </c>
      <c r="F17" s="23">
        <v>2.1225895476144358E-2</v>
      </c>
      <c r="G17" s="23"/>
      <c r="H17" s="12"/>
      <c r="I17" s="12"/>
      <c r="J17" s="78" t="s">
        <v>293</v>
      </c>
      <c r="K17" s="12">
        <v>2.3663528802141807</v>
      </c>
      <c r="L17" s="12">
        <v>1390.93</v>
      </c>
      <c r="M17" s="12">
        <v>28.61</v>
      </c>
      <c r="N17" s="32">
        <v>7.0000000000000007E-2</v>
      </c>
    </row>
    <row r="18" spans="2:14" x14ac:dyDescent="0.25">
      <c r="B18" s="78" t="s">
        <v>294</v>
      </c>
      <c r="C18" s="12">
        <v>2.9717683528434793</v>
      </c>
      <c r="D18" s="12">
        <v>1286.7199761246106</v>
      </c>
      <c r="E18" s="12">
        <v>12.484999999999999</v>
      </c>
      <c r="F18" s="23">
        <v>3.7102527885250834E-2</v>
      </c>
      <c r="G18" s="23"/>
      <c r="H18" s="12"/>
      <c r="I18" s="12"/>
      <c r="J18" s="78" t="s">
        <v>294</v>
      </c>
      <c r="K18" s="12">
        <v>2.1590810950859316</v>
      </c>
      <c r="L18" s="12">
        <v>1267.68</v>
      </c>
      <c r="M18" s="12">
        <v>14.01</v>
      </c>
      <c r="N18" s="32">
        <v>2E-3</v>
      </c>
    </row>
    <row r="19" spans="2:14" x14ac:dyDescent="0.25">
      <c r="B19" s="78" t="s">
        <v>295</v>
      </c>
      <c r="C19" s="12">
        <v>7.2484828035594191</v>
      </c>
      <c r="D19" s="12">
        <v>3138.4571448886618</v>
      </c>
      <c r="E19" s="12">
        <v>4.5</v>
      </c>
      <c r="F19" s="23">
        <v>3.2618172616017391E-2</v>
      </c>
      <c r="G19" s="23"/>
      <c r="H19" s="12"/>
      <c r="I19" s="12"/>
      <c r="J19" s="78">
        <v>0</v>
      </c>
      <c r="K19" s="12"/>
      <c r="L19" s="12"/>
      <c r="M19" s="12"/>
      <c r="N19" s="32"/>
    </row>
    <row r="20" spans="2:14" x14ac:dyDescent="0.25">
      <c r="B20" s="78"/>
      <c r="C20" s="12"/>
      <c r="D20" s="12"/>
      <c r="E20" s="12"/>
      <c r="F20" s="23"/>
      <c r="G20" s="23"/>
      <c r="H20" s="12"/>
      <c r="I20" s="12"/>
      <c r="J20" s="78"/>
      <c r="K20" s="12"/>
      <c r="L20" s="12"/>
      <c r="M20" s="12"/>
      <c r="N20" s="32"/>
    </row>
    <row r="21" spans="2:14" x14ac:dyDescent="0.25">
      <c r="B21" s="78" t="s">
        <v>296</v>
      </c>
      <c r="C21" s="12"/>
      <c r="D21" s="12"/>
      <c r="E21" s="12"/>
      <c r="F21" s="23"/>
      <c r="G21" s="23"/>
      <c r="H21" s="12"/>
      <c r="I21" s="12"/>
      <c r="J21" s="78"/>
      <c r="K21" s="12"/>
      <c r="L21" s="12"/>
      <c r="M21" s="12"/>
      <c r="N21" s="32"/>
    </row>
    <row r="22" spans="2:14" x14ac:dyDescent="0.25">
      <c r="B22" s="78" t="s">
        <v>297</v>
      </c>
      <c r="C22" s="12">
        <v>14.883598309943595</v>
      </c>
      <c r="D22" s="12">
        <v>6444.319000737265</v>
      </c>
      <c r="E22" s="12">
        <v>5.7286441557692305</v>
      </c>
      <c r="F22" s="23">
        <v>8.5262838475075167E-2</v>
      </c>
      <c r="G22" s="23"/>
      <c r="H22" s="12"/>
      <c r="I22" s="12"/>
      <c r="J22" s="78" t="s">
        <v>297</v>
      </c>
      <c r="K22" s="12">
        <v>13.203788467628179</v>
      </c>
      <c r="L22" s="12">
        <v>7746.95</v>
      </c>
      <c r="M22" s="12">
        <v>4.8600000000000003</v>
      </c>
      <c r="N22" s="32">
        <v>6.4000000000000001E-2</v>
      </c>
    </row>
    <row r="23" spans="2:14" x14ac:dyDescent="0.25">
      <c r="B23" s="78" t="s">
        <v>298</v>
      </c>
      <c r="C23" s="12">
        <v>5.2355910108006505</v>
      </c>
      <c r="D23" s="12">
        <v>2266.9127403452289</v>
      </c>
      <c r="E23" s="12">
        <v>3.7994895</v>
      </c>
      <c r="F23" s="23">
        <v>1.9892573071831458E-2</v>
      </c>
      <c r="G23" s="23"/>
      <c r="H23" s="12"/>
      <c r="I23" s="12"/>
      <c r="J23" s="78" t="s">
        <v>298</v>
      </c>
      <c r="K23" s="12">
        <v>2.9612804790281251</v>
      </c>
      <c r="L23" s="12">
        <v>1737.19</v>
      </c>
      <c r="M23" s="12">
        <v>3.75</v>
      </c>
      <c r="N23" s="32">
        <v>1.0999999999999999E-2</v>
      </c>
    </row>
    <row r="24" spans="2:14" x14ac:dyDescent="0.25">
      <c r="B24" s="78" t="s">
        <v>299</v>
      </c>
      <c r="C24" s="12">
        <v>6.8284155017752584</v>
      </c>
      <c r="D24" s="12">
        <v>2956.5758794780286</v>
      </c>
      <c r="E24" s="12">
        <v>6.9029584038461538</v>
      </c>
      <c r="F24" s="23">
        <v>4.7136268172932871E-2</v>
      </c>
      <c r="G24" s="23"/>
      <c r="H24" s="12"/>
      <c r="I24" s="12"/>
      <c r="J24" s="78" t="s">
        <v>299</v>
      </c>
      <c r="K24" s="12">
        <v>4.4974522843077978</v>
      </c>
      <c r="L24" s="12">
        <v>2641.0050000000001</v>
      </c>
      <c r="M24" s="12">
        <v>10.09</v>
      </c>
      <c r="N24" s="32">
        <v>4.4999999999999998E-2</v>
      </c>
    </row>
    <row r="25" spans="2:14" x14ac:dyDescent="0.25">
      <c r="B25" s="78" t="s">
        <v>300</v>
      </c>
      <c r="C25" s="12">
        <v>2.6337669129059349</v>
      </c>
      <c r="D25" s="12">
        <v>1140.3716901586529</v>
      </c>
      <c r="E25" s="12">
        <v>20.598375000000001</v>
      </c>
      <c r="F25" s="23">
        <v>5.4251318534628792E-2</v>
      </c>
      <c r="G25" s="23"/>
      <c r="H25" s="12"/>
      <c r="I25" s="12"/>
      <c r="J25" s="78" t="s">
        <v>300</v>
      </c>
      <c r="K25" s="12">
        <v>5.0018712036157407</v>
      </c>
      <c r="L25" s="12">
        <v>2934.45</v>
      </c>
      <c r="M25" s="12">
        <v>22.08</v>
      </c>
      <c r="N25" s="33">
        <v>0.11</v>
      </c>
    </row>
    <row r="26" spans="2:14" ht="13.5" customHeight="1" x14ac:dyDescent="0.25">
      <c r="B26" s="78" t="s">
        <v>185</v>
      </c>
      <c r="C26" s="12">
        <v>2.6439448778078432</v>
      </c>
      <c r="D26" s="12">
        <v>1144.7785581243372</v>
      </c>
      <c r="E26" s="12">
        <v>54.614000000000011</v>
      </c>
      <c r="F26" s="23">
        <v>0.14439640555659758</v>
      </c>
      <c r="G26" s="23"/>
      <c r="H26" s="12"/>
      <c r="I26" s="12"/>
      <c r="J26" s="78" t="s">
        <v>185</v>
      </c>
      <c r="K26" s="12">
        <v>16.480985692489277</v>
      </c>
      <c r="L26" s="12">
        <v>9671.9500000000007</v>
      </c>
      <c r="M26" s="12">
        <v>72.38</v>
      </c>
      <c r="N26" s="33">
        <v>0.02</v>
      </c>
    </row>
    <row r="27" spans="2:14" x14ac:dyDescent="0.25">
      <c r="B27" s="78" t="s">
        <v>259</v>
      </c>
      <c r="C27" s="12">
        <v>1.8113656708016774</v>
      </c>
      <c r="D27" s="12">
        <v>784.28737235079882</v>
      </c>
      <c r="E27" s="12">
        <v>68.897937500000012</v>
      </c>
      <c r="F27" s="23">
        <v>0.12479935877653957</v>
      </c>
      <c r="G27" s="23"/>
      <c r="H27" s="12"/>
      <c r="I27" s="12"/>
      <c r="J27" s="78" t="s">
        <v>396</v>
      </c>
      <c r="K27" s="13">
        <v>1.7992342459049429</v>
      </c>
      <c r="L27" s="12">
        <v>1056.402</v>
      </c>
      <c r="M27" s="12">
        <v>166.86</v>
      </c>
      <c r="N27" s="32">
        <v>1.19</v>
      </c>
    </row>
    <row r="28" spans="2:14" s="4" customFormat="1" x14ac:dyDescent="0.25">
      <c r="B28" s="79" t="s">
        <v>397</v>
      </c>
      <c r="C28" s="18">
        <v>2028.8959923560408</v>
      </c>
      <c r="D28" s="24">
        <v>878473.92289030901</v>
      </c>
      <c r="E28" s="18">
        <v>402.59346575519601</v>
      </c>
      <c r="F28" s="18">
        <v>6.31030123839989</v>
      </c>
      <c r="G28" s="19"/>
      <c r="K28" s="18">
        <v>2183.04139203155</v>
      </c>
      <c r="L28" s="18">
        <v>1281204.3669999996</v>
      </c>
      <c r="M28" s="18">
        <v>587.07999999999993</v>
      </c>
      <c r="N28" s="34">
        <v>6.73</v>
      </c>
    </row>
    <row r="29" spans="2:14" x14ac:dyDescent="0.25">
      <c r="F29" s="25"/>
      <c r="G29" s="25"/>
    </row>
    <row r="31" spans="2:14" s="27" customFormat="1" x14ac:dyDescent="0.25">
      <c r="B31" s="26" t="s">
        <v>398</v>
      </c>
    </row>
    <row r="32" spans="2:14" x14ac:dyDescent="0.25">
      <c r="J32" s="1"/>
    </row>
    <row r="33" spans="2:11" ht="31.5" x14ac:dyDescent="0.25">
      <c r="B33" s="80" t="s">
        <v>399</v>
      </c>
      <c r="C33" s="2">
        <v>3872.58</v>
      </c>
      <c r="J33" s="80" t="s">
        <v>399</v>
      </c>
      <c r="K33" s="2">
        <v>4599.6099999999997</v>
      </c>
    </row>
    <row r="34" spans="2:11" ht="31.5" x14ac:dyDescent="0.25">
      <c r="B34" s="80" t="s">
        <v>400</v>
      </c>
      <c r="C34" s="2">
        <v>110</v>
      </c>
      <c r="J34" s="80" t="s">
        <v>400</v>
      </c>
      <c r="K34" s="2">
        <v>160</v>
      </c>
    </row>
    <row r="35" spans="2:11" ht="31.5" x14ac:dyDescent="0.25">
      <c r="B35" s="80" t="s">
        <v>401</v>
      </c>
      <c r="C35" s="2">
        <v>1</v>
      </c>
      <c r="J35" s="80" t="s">
        <v>401</v>
      </c>
      <c r="K35" s="2">
        <v>1</v>
      </c>
    </row>
    <row r="36" spans="2:11" x14ac:dyDescent="0.25">
      <c r="B36" s="1"/>
      <c r="J36" s="78"/>
    </row>
    <row r="37" spans="2:11" x14ac:dyDescent="0.25">
      <c r="B37" s="1"/>
      <c r="J37" s="1"/>
    </row>
    <row r="38" spans="2:11" x14ac:dyDescent="0.25">
      <c r="B38" s="1"/>
      <c r="J38" s="1"/>
    </row>
    <row r="39" spans="2:11" s="29" customFormat="1" x14ac:dyDescent="0.25">
      <c r="B39" s="82" t="s">
        <v>402</v>
      </c>
      <c r="J39" s="84"/>
    </row>
    <row r="40" spans="2:11" x14ac:dyDescent="0.25">
      <c r="B40" s="80" t="s">
        <v>423</v>
      </c>
      <c r="C40" s="2">
        <v>359.76</v>
      </c>
      <c r="J40" s="80" t="s">
        <v>423</v>
      </c>
      <c r="K40" s="2">
        <v>909.47</v>
      </c>
    </row>
    <row r="41" spans="2:11" ht="47.25" x14ac:dyDescent="0.25">
      <c r="B41" s="80" t="s">
        <v>427</v>
      </c>
      <c r="C41" s="2">
        <v>2604</v>
      </c>
      <c r="J41" s="80" t="s">
        <v>428</v>
      </c>
      <c r="K41" s="2">
        <v>2604</v>
      </c>
    </row>
    <row r="42" spans="2:11" x14ac:dyDescent="0.25">
      <c r="B42" s="81"/>
      <c r="J42" s="81"/>
    </row>
    <row r="43" spans="2:11" x14ac:dyDescent="0.25">
      <c r="B43" s="1"/>
      <c r="J43" s="1"/>
    </row>
    <row r="44" spans="2:11" s="30" customFormat="1" x14ac:dyDescent="0.25">
      <c r="B44" s="83" t="s">
        <v>424</v>
      </c>
      <c r="J44" s="83" t="s">
        <v>424</v>
      </c>
    </row>
    <row r="45" spans="2:11" x14ac:dyDescent="0.25">
      <c r="B45" s="80" t="s">
        <v>425</v>
      </c>
      <c r="C45" s="2">
        <v>0.9</v>
      </c>
      <c r="J45" s="80" t="s">
        <v>425</v>
      </c>
      <c r="K45" s="2">
        <v>0.9</v>
      </c>
    </row>
    <row r="46" spans="2:11" ht="31.5" x14ac:dyDescent="0.25">
      <c r="B46" s="80" t="s">
        <v>426</v>
      </c>
      <c r="C46" s="2">
        <v>2180</v>
      </c>
      <c r="J46" s="80" t="s">
        <v>426</v>
      </c>
      <c r="K46" s="2">
        <v>4530</v>
      </c>
    </row>
    <row r="47" spans="2:11" s="31" customFormat="1" x14ac:dyDescent="0.25"/>
  </sheetData>
  <sheetProtection password="81F3" sheet="1" objects="1" scenarios="1" selectLockedCells="1" selectUnlockedCells="1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4"/>
  <sheetViews>
    <sheetView topLeftCell="A55" zoomScale="70" zoomScaleNormal="70" workbookViewId="0">
      <selection activeCell="I110" sqref="I110"/>
    </sheetView>
  </sheetViews>
  <sheetFormatPr defaultRowHeight="15.75" x14ac:dyDescent="0.25"/>
  <cols>
    <col min="1" max="1" width="3.42578125" style="12" customWidth="1"/>
    <col min="2" max="2" width="42" style="12" customWidth="1"/>
    <col min="3" max="3" width="53.5703125" style="12" customWidth="1"/>
    <col min="4" max="4" width="12" style="12" customWidth="1"/>
    <col min="5" max="5" width="14.7109375" style="12" customWidth="1"/>
    <col min="6" max="6" width="13.28515625" style="12" customWidth="1"/>
    <col min="7" max="7" width="15.5703125" style="12" customWidth="1"/>
    <col min="8" max="16384" width="9.140625" style="12"/>
  </cols>
  <sheetData>
    <row r="2" spans="1:7" x14ac:dyDescent="0.25">
      <c r="E2" s="12" t="s">
        <v>346</v>
      </c>
      <c r="F2" s="12" t="s">
        <v>314</v>
      </c>
      <c r="G2" s="12" t="s">
        <v>347</v>
      </c>
    </row>
    <row r="3" spans="1:7" ht="30" customHeight="1" x14ac:dyDescent="0.25">
      <c r="A3" s="12">
        <v>6</v>
      </c>
      <c r="C3" s="59" t="s">
        <v>348</v>
      </c>
      <c r="D3" s="12" t="s">
        <v>381</v>
      </c>
      <c r="E3" s="12">
        <v>4.53</v>
      </c>
      <c r="F3" s="12">
        <v>2.1800000000000002</v>
      </c>
      <c r="G3" s="12">
        <v>1.9</v>
      </c>
    </row>
    <row r="19" spans="3:7" x14ac:dyDescent="0.25">
      <c r="E19" s="12" t="s">
        <v>346</v>
      </c>
      <c r="F19" s="12" t="s">
        <v>314</v>
      </c>
      <c r="G19" s="12" t="s">
        <v>347</v>
      </c>
    </row>
    <row r="20" spans="3:7" x14ac:dyDescent="0.25">
      <c r="C20" s="3" t="s">
        <v>433</v>
      </c>
      <c r="D20" s="12" t="s">
        <v>371</v>
      </c>
      <c r="E20" s="12">
        <v>98.5</v>
      </c>
      <c r="F20" s="12">
        <v>99.07</v>
      </c>
      <c r="G20" s="12">
        <v>95.22</v>
      </c>
    </row>
    <row r="42" spans="2:7" x14ac:dyDescent="0.25">
      <c r="E42" s="12" t="s">
        <v>313</v>
      </c>
      <c r="F42" s="12" t="s">
        <v>314</v>
      </c>
      <c r="G42" s="12" t="s">
        <v>315</v>
      </c>
    </row>
    <row r="43" spans="2:7" ht="31.5" x14ac:dyDescent="0.25">
      <c r="B43" s="3" t="s">
        <v>335</v>
      </c>
      <c r="C43" s="3" t="s">
        <v>336</v>
      </c>
      <c r="D43" s="12" t="s">
        <v>349</v>
      </c>
      <c r="E43" s="12">
        <v>0.28000000000000003</v>
      </c>
      <c r="F43" s="12">
        <v>0.28000000000000003</v>
      </c>
      <c r="G43" s="12">
        <v>0.76</v>
      </c>
    </row>
    <row r="44" spans="2:7" x14ac:dyDescent="0.25">
      <c r="C44" s="3" t="s">
        <v>337</v>
      </c>
      <c r="D44" s="12" t="s">
        <v>350</v>
      </c>
      <c r="E44" s="12">
        <v>0.28000000000000003</v>
      </c>
      <c r="F44" s="12">
        <v>0.28000000000000003</v>
      </c>
      <c r="G44" s="12">
        <v>0.5</v>
      </c>
    </row>
    <row r="45" spans="2:7" ht="31.5" x14ac:dyDescent="0.25">
      <c r="C45" s="3" t="s">
        <v>338</v>
      </c>
      <c r="D45" s="12" t="s">
        <v>351</v>
      </c>
      <c r="E45" s="12">
        <v>0.28000000000000003</v>
      </c>
      <c r="F45" s="12">
        <v>0.28000000000000003</v>
      </c>
      <c r="G45" s="12">
        <v>0.5</v>
      </c>
    </row>
    <row r="46" spans="2:7" ht="31.5" x14ac:dyDescent="0.25">
      <c r="C46" s="3" t="s">
        <v>339</v>
      </c>
      <c r="D46" s="12" t="s">
        <v>352</v>
      </c>
      <c r="E46" s="12">
        <v>1.8</v>
      </c>
      <c r="F46" s="12">
        <v>1.8</v>
      </c>
      <c r="G46" s="12">
        <v>1.9</v>
      </c>
    </row>
    <row r="47" spans="2:7" ht="31.5" x14ac:dyDescent="0.25">
      <c r="C47" s="3" t="s">
        <v>340</v>
      </c>
      <c r="D47" s="12" t="s">
        <v>353</v>
      </c>
      <c r="E47" s="12">
        <v>1.4</v>
      </c>
      <c r="F47" s="12">
        <v>1.4</v>
      </c>
      <c r="G47" s="12">
        <v>1.7</v>
      </c>
    </row>
    <row r="54" spans="2:7" x14ac:dyDescent="0.25">
      <c r="E54" s="12" t="s">
        <v>313</v>
      </c>
      <c r="F54" s="12" t="s">
        <v>314</v>
      </c>
      <c r="G54" s="12" t="s">
        <v>315</v>
      </c>
    </row>
    <row r="55" spans="2:7" ht="47.25" x14ac:dyDescent="0.25">
      <c r="B55" s="3" t="s">
        <v>341</v>
      </c>
      <c r="C55" s="59" t="s">
        <v>342</v>
      </c>
      <c r="D55" s="12" t="s">
        <v>354</v>
      </c>
      <c r="E55" s="12">
        <v>16</v>
      </c>
      <c r="F55" s="12">
        <v>17</v>
      </c>
      <c r="G55" s="12">
        <v>35</v>
      </c>
    </row>
    <row r="56" spans="2:7" x14ac:dyDescent="0.25">
      <c r="C56" s="3" t="s">
        <v>343</v>
      </c>
      <c r="D56" s="12" t="s">
        <v>355</v>
      </c>
      <c r="E56" s="12">
        <v>93</v>
      </c>
      <c r="F56" s="12">
        <v>90</v>
      </c>
      <c r="G56" s="12">
        <v>96</v>
      </c>
    </row>
    <row r="57" spans="2:7" ht="31.5" x14ac:dyDescent="0.25">
      <c r="C57" s="3" t="s">
        <v>344</v>
      </c>
      <c r="D57" s="12" t="s">
        <v>356</v>
      </c>
      <c r="E57" s="12">
        <v>98.86</v>
      </c>
      <c r="F57" s="12">
        <v>98</v>
      </c>
      <c r="G57" s="12">
        <v>99</v>
      </c>
    </row>
    <row r="58" spans="2:7" ht="31.5" x14ac:dyDescent="0.25">
      <c r="C58" s="3" t="s">
        <v>345</v>
      </c>
      <c r="D58" s="12" t="s">
        <v>357</v>
      </c>
      <c r="E58" s="12">
        <v>35</v>
      </c>
      <c r="F58" s="12">
        <v>5</v>
      </c>
      <c r="G58" s="12">
        <v>2</v>
      </c>
    </row>
    <row r="71" spans="2:7" x14ac:dyDescent="0.25">
      <c r="E71" s="12" t="s">
        <v>313</v>
      </c>
      <c r="F71" s="12" t="s">
        <v>314</v>
      </c>
      <c r="G71" s="12" t="s">
        <v>315</v>
      </c>
    </row>
    <row r="72" spans="2:7" x14ac:dyDescent="0.25">
      <c r="B72" s="3" t="s">
        <v>332</v>
      </c>
      <c r="C72" s="3" t="s">
        <v>333</v>
      </c>
      <c r="D72" s="12" t="s">
        <v>358</v>
      </c>
      <c r="E72" s="12">
        <v>14.85</v>
      </c>
      <c r="F72" s="12">
        <v>10.41</v>
      </c>
      <c r="G72" s="12">
        <v>8.0299999999999994</v>
      </c>
    </row>
    <row r="73" spans="2:7" ht="31.5" x14ac:dyDescent="0.25">
      <c r="C73" s="3" t="s">
        <v>334</v>
      </c>
      <c r="D73" s="12" t="s">
        <v>359</v>
      </c>
      <c r="E73" s="12">
        <v>1.25</v>
      </c>
      <c r="F73" s="12">
        <v>0.98</v>
      </c>
      <c r="G73" s="12">
        <v>2.61</v>
      </c>
    </row>
    <row r="89" spans="2:7" x14ac:dyDescent="0.25">
      <c r="B89" s="3" t="s">
        <v>406</v>
      </c>
      <c r="E89" s="12" t="s">
        <v>313</v>
      </c>
      <c r="F89" s="12" t="s">
        <v>314</v>
      </c>
      <c r="G89" s="12" t="s">
        <v>315</v>
      </c>
    </row>
    <row r="90" spans="2:7" x14ac:dyDescent="0.25">
      <c r="C90" s="3" t="s">
        <v>324</v>
      </c>
      <c r="D90" s="12" t="s">
        <v>360</v>
      </c>
      <c r="E90" s="12">
        <v>54</v>
      </c>
      <c r="F90" s="12">
        <v>88.8</v>
      </c>
      <c r="G90" s="12">
        <v>94</v>
      </c>
    </row>
    <row r="91" spans="2:7" x14ac:dyDescent="0.25">
      <c r="C91" s="3" t="s">
        <v>325</v>
      </c>
      <c r="D91" s="12" t="s">
        <v>361</v>
      </c>
      <c r="E91" s="12">
        <v>29.6</v>
      </c>
      <c r="F91" s="12">
        <v>13.1</v>
      </c>
      <c r="G91" s="12">
        <v>10</v>
      </c>
    </row>
    <row r="92" spans="2:7" x14ac:dyDescent="0.25">
      <c r="C92" s="3" t="s">
        <v>326</v>
      </c>
      <c r="D92" s="12" t="s">
        <v>362</v>
      </c>
      <c r="E92" s="12">
        <v>21</v>
      </c>
      <c r="F92" s="12">
        <v>97</v>
      </c>
      <c r="G92" s="12">
        <v>96</v>
      </c>
    </row>
    <row r="93" spans="2:7" x14ac:dyDescent="0.25">
      <c r="C93" s="3" t="s">
        <v>327</v>
      </c>
      <c r="D93" s="12" t="s">
        <v>363</v>
      </c>
      <c r="E93" s="12">
        <v>21</v>
      </c>
      <c r="F93" s="60">
        <v>97</v>
      </c>
      <c r="G93" s="12">
        <v>98</v>
      </c>
    </row>
    <row r="94" spans="2:7" x14ac:dyDescent="0.25">
      <c r="C94" s="3" t="s">
        <v>328</v>
      </c>
      <c r="D94" s="12" t="s">
        <v>364</v>
      </c>
      <c r="E94" s="12">
        <v>90.3</v>
      </c>
      <c r="F94" s="12">
        <v>98.5</v>
      </c>
      <c r="G94" s="12">
        <v>99.2</v>
      </c>
    </row>
    <row r="95" spans="2:7" x14ac:dyDescent="0.25">
      <c r="C95" s="3" t="s">
        <v>329</v>
      </c>
      <c r="D95" s="12" t="s">
        <v>365</v>
      </c>
      <c r="E95" s="12">
        <v>83</v>
      </c>
      <c r="F95" s="12">
        <v>80</v>
      </c>
      <c r="G95" s="12">
        <v>40</v>
      </c>
    </row>
    <row r="96" spans="2:7" x14ac:dyDescent="0.25">
      <c r="C96" s="3" t="s">
        <v>330</v>
      </c>
      <c r="D96" s="12" t="s">
        <v>366</v>
      </c>
      <c r="E96" s="12">
        <v>2.8</v>
      </c>
      <c r="F96" s="12">
        <v>2</v>
      </c>
      <c r="G96" s="12">
        <v>2</v>
      </c>
    </row>
    <row r="97" spans="2:9" x14ac:dyDescent="0.25">
      <c r="C97" s="3" t="s">
        <v>331</v>
      </c>
      <c r="D97" s="12" t="s">
        <v>367</v>
      </c>
      <c r="E97" s="12">
        <v>86</v>
      </c>
      <c r="F97" s="12">
        <v>89</v>
      </c>
      <c r="G97" s="12">
        <v>96.8</v>
      </c>
    </row>
    <row r="110" spans="2:9" x14ac:dyDescent="0.25">
      <c r="B110" s="3" t="s">
        <v>407</v>
      </c>
      <c r="E110" s="12" t="s">
        <v>313</v>
      </c>
      <c r="F110" s="12" t="s">
        <v>314</v>
      </c>
      <c r="G110" s="12" t="s">
        <v>315</v>
      </c>
      <c r="I110" s="12" t="s">
        <v>260</v>
      </c>
    </row>
    <row r="111" spans="2:9" ht="47.25" x14ac:dyDescent="0.25">
      <c r="C111" s="3" t="s">
        <v>316</v>
      </c>
      <c r="D111" s="12" t="s">
        <v>368</v>
      </c>
      <c r="E111" s="12">
        <v>4</v>
      </c>
      <c r="F111" s="12">
        <v>4</v>
      </c>
      <c r="G111" s="12">
        <v>5</v>
      </c>
    </row>
    <row r="112" spans="2:9" ht="31.5" x14ac:dyDescent="0.25">
      <c r="C112" s="3" t="s">
        <v>317</v>
      </c>
      <c r="D112" s="12" t="s">
        <v>369</v>
      </c>
      <c r="E112" s="12">
        <v>2</v>
      </c>
      <c r="F112" s="12">
        <v>3</v>
      </c>
      <c r="G112" s="12">
        <v>4</v>
      </c>
    </row>
    <row r="113" spans="3:23" ht="31.5" x14ac:dyDescent="0.25">
      <c r="C113" s="3" t="s">
        <v>318</v>
      </c>
      <c r="D113" s="12" t="s">
        <v>370</v>
      </c>
      <c r="E113" s="12">
        <v>3</v>
      </c>
      <c r="F113" s="12">
        <v>4</v>
      </c>
      <c r="G113" s="12">
        <v>4</v>
      </c>
    </row>
    <row r="114" spans="3:23" x14ac:dyDescent="0.25">
      <c r="C114" s="3" t="s">
        <v>320</v>
      </c>
      <c r="D114" s="12" t="s">
        <v>372</v>
      </c>
      <c r="E114" s="12">
        <v>2</v>
      </c>
      <c r="F114" s="12">
        <v>2</v>
      </c>
      <c r="G114" s="12">
        <v>4</v>
      </c>
    </row>
    <row r="115" spans="3:23" ht="31.5" x14ac:dyDescent="0.25">
      <c r="C115" s="3" t="s">
        <v>321</v>
      </c>
      <c r="D115" s="12" t="s">
        <v>373</v>
      </c>
      <c r="E115" s="12">
        <v>3</v>
      </c>
      <c r="F115" s="12">
        <v>2</v>
      </c>
      <c r="G115" s="12">
        <v>4</v>
      </c>
    </row>
    <row r="116" spans="3:23" ht="31.5" x14ac:dyDescent="0.25">
      <c r="C116" s="3" t="s">
        <v>322</v>
      </c>
      <c r="D116" s="12" t="s">
        <v>373</v>
      </c>
      <c r="E116" s="12">
        <v>1</v>
      </c>
      <c r="F116" s="12">
        <v>1</v>
      </c>
      <c r="G116" s="12">
        <v>4</v>
      </c>
    </row>
    <row r="120" spans="3:23" x14ac:dyDescent="0.25">
      <c r="W120" s="12" t="s">
        <v>260</v>
      </c>
    </row>
    <row r="134" spans="6:6" x14ac:dyDescent="0.25">
      <c r="F134" s="60"/>
    </row>
  </sheetData>
  <sheetProtection password="81F3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4"/>
  <sheetViews>
    <sheetView topLeftCell="D13" zoomScale="70" zoomScaleNormal="70" workbookViewId="0">
      <selection activeCell="V95" sqref="V95"/>
    </sheetView>
  </sheetViews>
  <sheetFormatPr defaultRowHeight="15.75" x14ac:dyDescent="0.25"/>
  <cols>
    <col min="1" max="1" width="3.42578125" style="12" customWidth="1"/>
    <col min="2" max="2" width="30.85546875" style="12" customWidth="1"/>
    <col min="3" max="3" width="37.28515625" style="12" customWidth="1"/>
    <col min="4" max="4" width="55" style="12" customWidth="1"/>
    <col min="5" max="5" width="14.7109375" style="12" customWidth="1"/>
    <col min="6" max="6" width="11.85546875" style="12" customWidth="1"/>
    <col min="7" max="7" width="15.5703125" style="12" customWidth="1"/>
    <col min="8" max="16384" width="9.140625" style="12"/>
  </cols>
  <sheetData>
    <row r="3" spans="2:7" x14ac:dyDescent="0.25">
      <c r="B3" s="12" t="s">
        <v>312</v>
      </c>
      <c r="E3" s="12" t="s">
        <v>313</v>
      </c>
      <c r="F3" s="12" t="s">
        <v>374</v>
      </c>
      <c r="G3" s="12" t="s">
        <v>347</v>
      </c>
    </row>
    <row r="4" spans="2:7" ht="47.25" x14ac:dyDescent="0.25">
      <c r="C4" s="12" t="s">
        <v>316</v>
      </c>
      <c r="D4" s="12" t="s">
        <v>368</v>
      </c>
      <c r="E4" s="12">
        <v>0.79590000000000005</v>
      </c>
      <c r="F4" s="12">
        <v>0.79590000000000005</v>
      </c>
      <c r="G4" s="12">
        <v>0.99990000000000001</v>
      </c>
    </row>
    <row r="5" spans="2:7" ht="31.5" x14ac:dyDescent="0.25">
      <c r="C5" s="12" t="s">
        <v>317</v>
      </c>
      <c r="D5" s="12" t="s">
        <v>369</v>
      </c>
      <c r="E5" s="12">
        <v>0.38779999999999998</v>
      </c>
      <c r="F5" s="12">
        <v>0.59179999999999999</v>
      </c>
      <c r="G5" s="12">
        <v>0.79590000000000005</v>
      </c>
    </row>
    <row r="6" spans="2:7" ht="31.5" x14ac:dyDescent="0.25">
      <c r="C6" s="12" t="s">
        <v>318</v>
      </c>
      <c r="D6" s="12" t="s">
        <v>370</v>
      </c>
      <c r="E6" s="12">
        <v>0.59179999999999999</v>
      </c>
      <c r="F6" s="12">
        <v>0.79590000000000005</v>
      </c>
      <c r="G6" s="12">
        <v>0.79590000000000005</v>
      </c>
    </row>
    <row r="7" spans="2:7" ht="31.5" x14ac:dyDescent="0.25">
      <c r="C7" s="12" t="s">
        <v>319</v>
      </c>
      <c r="D7" s="12" t="s">
        <v>371</v>
      </c>
      <c r="E7" s="12">
        <v>0.9849</v>
      </c>
      <c r="F7" s="12">
        <v>0.99060000000000004</v>
      </c>
      <c r="G7" s="12">
        <v>0.95220000000000005</v>
      </c>
    </row>
    <row r="8" spans="2:7" x14ac:dyDescent="0.25">
      <c r="C8" s="12" t="s">
        <v>320</v>
      </c>
      <c r="D8" s="12" t="s">
        <v>372</v>
      </c>
      <c r="E8" s="12">
        <v>0.38779999999999998</v>
      </c>
      <c r="F8" s="12">
        <v>0.38779999999999998</v>
      </c>
      <c r="G8" s="12">
        <v>0.79590000000000005</v>
      </c>
    </row>
    <row r="9" spans="2:7" ht="47.25" x14ac:dyDescent="0.25">
      <c r="C9" s="12" t="s">
        <v>321</v>
      </c>
      <c r="D9" s="12" t="s">
        <v>373</v>
      </c>
      <c r="E9" s="12">
        <v>0.59179999999999999</v>
      </c>
      <c r="F9" s="12">
        <v>0.38779999999999998</v>
      </c>
      <c r="G9" s="12">
        <v>0.79590000000000005</v>
      </c>
    </row>
    <row r="10" spans="2:7" ht="31.5" x14ac:dyDescent="0.25">
      <c r="C10" s="12" t="s">
        <v>322</v>
      </c>
      <c r="D10" s="12" t="s">
        <v>380</v>
      </c>
      <c r="E10" s="12">
        <v>0.18360000000000001</v>
      </c>
      <c r="F10" s="12">
        <v>0.18360000000000001</v>
      </c>
      <c r="G10" s="12">
        <v>0.79590000000000005</v>
      </c>
    </row>
    <row r="27" spans="2:7" x14ac:dyDescent="0.25">
      <c r="E27" s="12" t="s">
        <v>313</v>
      </c>
      <c r="F27" s="12" t="s">
        <v>374</v>
      </c>
      <c r="G27" s="12" t="s">
        <v>315</v>
      </c>
    </row>
    <row r="28" spans="2:7" ht="31.5" x14ac:dyDescent="0.25">
      <c r="B28" s="12" t="s">
        <v>332</v>
      </c>
      <c r="C28" s="12" t="s">
        <v>375</v>
      </c>
      <c r="D28" s="12" t="s">
        <v>358</v>
      </c>
      <c r="E28" s="12">
        <v>1.01E-2</v>
      </c>
      <c r="F28" s="12">
        <v>0.30809999999999998</v>
      </c>
      <c r="G28" s="12">
        <v>0.46779999999999999</v>
      </c>
    </row>
    <row r="29" spans="2:7" ht="31.5" x14ac:dyDescent="0.25">
      <c r="C29" s="12" t="s">
        <v>376</v>
      </c>
      <c r="D29" s="12" t="s">
        <v>359</v>
      </c>
      <c r="E29" s="12">
        <v>0.76529999999999998</v>
      </c>
      <c r="F29" s="12">
        <v>0.82040000000000002</v>
      </c>
      <c r="G29" s="12">
        <v>0.48780000000000001</v>
      </c>
    </row>
    <row r="47" spans="2:7" x14ac:dyDescent="0.25">
      <c r="E47" s="12" t="s">
        <v>313</v>
      </c>
      <c r="F47" s="12" t="s">
        <v>374</v>
      </c>
      <c r="G47" s="12" t="s">
        <v>315</v>
      </c>
    </row>
    <row r="48" spans="2:7" x14ac:dyDescent="0.25">
      <c r="B48" s="12" t="s">
        <v>323</v>
      </c>
      <c r="C48" s="12" t="s">
        <v>324</v>
      </c>
      <c r="D48" s="12" t="s">
        <v>360</v>
      </c>
      <c r="E48" s="12">
        <v>0.53949999999999998</v>
      </c>
      <c r="F48" s="12">
        <v>0.88790000000000002</v>
      </c>
      <c r="G48" s="12">
        <v>0.93940000000000001</v>
      </c>
    </row>
    <row r="49" spans="3:7" ht="31.5" x14ac:dyDescent="0.25">
      <c r="C49" s="12" t="s">
        <v>325</v>
      </c>
      <c r="D49" s="12" t="s">
        <v>361</v>
      </c>
      <c r="E49" s="12">
        <v>0.70469999999999999</v>
      </c>
      <c r="F49" s="12">
        <v>0.86899999999999999</v>
      </c>
      <c r="G49" s="12">
        <v>0.90910000000000002</v>
      </c>
    </row>
    <row r="50" spans="3:7" x14ac:dyDescent="0.25">
      <c r="C50" s="12" t="s">
        <v>326</v>
      </c>
      <c r="D50" s="12" t="s">
        <v>362</v>
      </c>
      <c r="E50" s="12">
        <v>0.2092</v>
      </c>
      <c r="F50" s="12">
        <v>0.96989999999999998</v>
      </c>
      <c r="G50" s="12">
        <v>0.95960000000000001</v>
      </c>
    </row>
    <row r="51" spans="3:7" ht="31.5" x14ac:dyDescent="0.25">
      <c r="C51" s="12" t="s">
        <v>327</v>
      </c>
      <c r="D51" s="12" t="s">
        <v>363</v>
      </c>
      <c r="E51" s="12">
        <v>0.2092</v>
      </c>
      <c r="F51" s="60">
        <v>0.96989999999999998</v>
      </c>
      <c r="G51" s="12">
        <v>0.9798</v>
      </c>
    </row>
    <row r="52" spans="3:7" x14ac:dyDescent="0.25">
      <c r="C52" s="12" t="s">
        <v>328</v>
      </c>
      <c r="D52" s="12" t="s">
        <v>364</v>
      </c>
      <c r="E52" s="12">
        <v>0.90290000000000004</v>
      </c>
      <c r="F52" s="60">
        <v>0.9849</v>
      </c>
      <c r="G52" s="12">
        <v>0.9919</v>
      </c>
    </row>
    <row r="53" spans="3:7" x14ac:dyDescent="0.25">
      <c r="C53" s="12" t="s">
        <v>329</v>
      </c>
      <c r="D53" s="12" t="s">
        <v>365</v>
      </c>
      <c r="E53" s="12">
        <v>0.82979999999999998</v>
      </c>
      <c r="F53" s="60">
        <v>0.79979999999999996</v>
      </c>
      <c r="G53" s="12">
        <v>0.60609999999999997</v>
      </c>
    </row>
    <row r="54" spans="3:7" ht="31.5" x14ac:dyDescent="0.25">
      <c r="C54" s="12" t="s">
        <v>330</v>
      </c>
      <c r="D54" s="12" t="s">
        <v>366</v>
      </c>
      <c r="E54" s="12">
        <v>0.97289999999999999</v>
      </c>
      <c r="F54" s="60">
        <v>0.98089999999999999</v>
      </c>
      <c r="G54" s="12">
        <v>0.9899</v>
      </c>
    </row>
    <row r="55" spans="3:7" x14ac:dyDescent="0.25">
      <c r="C55" s="12" t="s">
        <v>331</v>
      </c>
      <c r="D55" s="12" t="s">
        <v>367</v>
      </c>
      <c r="E55" s="12">
        <v>0.85980000000000001</v>
      </c>
      <c r="F55" s="60">
        <v>0.88990000000000002</v>
      </c>
      <c r="G55" s="12">
        <v>0.96789999999999998</v>
      </c>
    </row>
    <row r="60" spans="3:7" x14ac:dyDescent="0.25">
      <c r="E60" s="12" t="s">
        <v>260</v>
      </c>
    </row>
    <row r="71" spans="2:7" x14ac:dyDescent="0.25">
      <c r="E71" s="12" t="s">
        <v>313</v>
      </c>
      <c r="F71" s="12" t="s">
        <v>374</v>
      </c>
      <c r="G71" s="12" t="s">
        <v>315</v>
      </c>
    </row>
    <row r="72" spans="2:7" ht="63" x14ac:dyDescent="0.25">
      <c r="B72" s="12" t="s">
        <v>377</v>
      </c>
      <c r="C72" s="28" t="s">
        <v>342</v>
      </c>
      <c r="D72" s="12" t="s">
        <v>354</v>
      </c>
      <c r="E72" s="12">
        <v>0.1515</v>
      </c>
      <c r="F72" s="12">
        <v>0.16159999999999999</v>
      </c>
      <c r="G72" s="12">
        <v>0.34339999999999998</v>
      </c>
    </row>
    <row r="73" spans="2:7" ht="31.5" x14ac:dyDescent="0.25">
      <c r="C73" s="12" t="s">
        <v>336</v>
      </c>
      <c r="D73" s="12" t="s">
        <v>349</v>
      </c>
      <c r="E73" s="12">
        <v>0.90669999999999995</v>
      </c>
      <c r="F73" s="12">
        <v>0.90669999999999995</v>
      </c>
      <c r="G73" s="12">
        <v>0.74670000000000003</v>
      </c>
    </row>
    <row r="74" spans="2:7" ht="31.5" x14ac:dyDescent="0.25">
      <c r="C74" s="12" t="s">
        <v>337</v>
      </c>
      <c r="D74" s="12" t="s">
        <v>350</v>
      </c>
      <c r="E74" s="12">
        <v>0.90669999999999995</v>
      </c>
      <c r="F74" s="12">
        <v>0.90669999999999995</v>
      </c>
      <c r="G74" s="12">
        <v>0.83330000000000004</v>
      </c>
    </row>
    <row r="75" spans="2:7" ht="31.5" x14ac:dyDescent="0.25">
      <c r="C75" s="12" t="s">
        <v>338</v>
      </c>
      <c r="D75" s="12" t="s">
        <v>351</v>
      </c>
      <c r="E75" s="12">
        <v>0.90669999999999995</v>
      </c>
      <c r="F75" s="12">
        <v>0.90669999999999995</v>
      </c>
      <c r="G75" s="12">
        <v>0.83330000000000004</v>
      </c>
    </row>
    <row r="76" spans="2:7" ht="31.5" x14ac:dyDescent="0.25">
      <c r="C76" s="12" t="s">
        <v>339</v>
      </c>
      <c r="D76" s="12" t="s">
        <v>352</v>
      </c>
      <c r="E76" s="12">
        <v>0.6</v>
      </c>
      <c r="F76" s="12">
        <v>0.6</v>
      </c>
      <c r="G76" s="12">
        <v>0.61899999999999999</v>
      </c>
    </row>
    <row r="77" spans="2:7" ht="31.5" x14ac:dyDescent="0.25">
      <c r="C77" s="28" t="s">
        <v>378</v>
      </c>
      <c r="D77" s="12" t="s">
        <v>381</v>
      </c>
      <c r="E77" s="12">
        <v>9.5899999999999999E-2</v>
      </c>
      <c r="F77" s="12">
        <v>0.57550000000000001</v>
      </c>
      <c r="G77" s="12">
        <v>0.63270000000000004</v>
      </c>
    </row>
    <row r="89" spans="2:7" ht="13.5" customHeight="1" x14ac:dyDescent="0.25"/>
    <row r="90" spans="2:7" x14ac:dyDescent="0.25">
      <c r="E90" s="12" t="s">
        <v>313</v>
      </c>
      <c r="F90" s="12" t="s">
        <v>374</v>
      </c>
      <c r="G90" s="12" t="s">
        <v>315</v>
      </c>
    </row>
    <row r="91" spans="2:7" ht="31.5" x14ac:dyDescent="0.25">
      <c r="B91" s="12" t="s">
        <v>379</v>
      </c>
      <c r="C91" s="12" t="s">
        <v>340</v>
      </c>
      <c r="D91" s="12" t="s">
        <v>353</v>
      </c>
      <c r="E91" s="12">
        <v>0.5333</v>
      </c>
      <c r="F91" s="12">
        <v>0.5333</v>
      </c>
      <c r="G91" s="12">
        <v>0.43330000000000002</v>
      </c>
    </row>
    <row r="92" spans="2:7" ht="24.75" customHeight="1" x14ac:dyDescent="0.25">
      <c r="C92" s="12" t="s">
        <v>343</v>
      </c>
      <c r="D92" s="12" t="s">
        <v>355</v>
      </c>
      <c r="E92" s="12">
        <v>0.92989999999999995</v>
      </c>
      <c r="F92" s="12">
        <v>0.89980000000000004</v>
      </c>
      <c r="G92" s="12">
        <v>0.95960000000000001</v>
      </c>
    </row>
    <row r="93" spans="2:7" ht="31.5" x14ac:dyDescent="0.25">
      <c r="C93" s="12" t="s">
        <v>344</v>
      </c>
      <c r="D93" s="12" t="s">
        <v>356</v>
      </c>
      <c r="E93" s="12">
        <v>0.98850000000000005</v>
      </c>
      <c r="F93" s="12">
        <v>0.9798</v>
      </c>
      <c r="G93" s="12">
        <v>0.9899</v>
      </c>
    </row>
    <row r="94" spans="2:7" ht="31.5" x14ac:dyDescent="0.25">
      <c r="C94" s="12" t="s">
        <v>345</v>
      </c>
      <c r="D94" s="12" t="s">
        <v>357</v>
      </c>
      <c r="E94" s="12">
        <v>0.65069999999999995</v>
      </c>
      <c r="F94" s="12">
        <v>0.95089999999999997</v>
      </c>
      <c r="G94" s="12">
        <v>0.9899</v>
      </c>
    </row>
  </sheetData>
  <sheetProtection password="81F3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Appendix 1 AGR URF</vt:lpstr>
      <vt:lpstr>Apendix 2 URB URF</vt:lpstr>
      <vt:lpstr>Appendix 3 URF</vt:lpstr>
      <vt:lpstr>Appendix 4 WSI</vt:lpstr>
      <vt:lpstr>Appendix 5 (Emalahleni (ABEU))</vt:lpstr>
      <vt:lpstr>Appendix 6 (HENDRINA (ABEU))</vt:lpstr>
      <vt:lpstr>Appendix 7 (O and M costs) </vt:lpstr>
      <vt:lpstr>Appendix 8 (EVLUTN SCORE)</vt:lpstr>
      <vt:lpstr>Appendix 9 (NORM SCORE)</vt:lpstr>
      <vt:lpstr>Appendix 10 (ISI SCORE)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ABIMBADE</dc:creator>
  <cp:lastModifiedBy>ABIMBADE</cp:lastModifiedBy>
  <dcterms:created xsi:type="dcterms:W3CDTF">2015-08-02T22:45:56Z</dcterms:created>
  <dcterms:modified xsi:type="dcterms:W3CDTF">2018-04-06T07:26:45Z</dcterms:modified>
</cp:coreProperties>
</file>